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indy.peres\Desktop\"/>
    </mc:Choice>
  </mc:AlternateContent>
  <xr:revisionPtr revIDLastSave="0" documentId="8_{64039799-125A-421E-80A9-B1520B0CEF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PA ESQUEMÁTICO - CONCESSÕES" sheetId="8" r:id="rId1"/>
    <sheet name="MOVIMENTOS" sheetId="23" r:id="rId2"/>
    <sheet name="ACUMULADO-MOV-TODAS" sheetId="21" r:id="rId3"/>
    <sheet name="MOVIMENTOS ASP" sheetId="14" r:id="rId4"/>
    <sheet name="MOVIMENTOS VOA" sheetId="11" r:id="rId5"/>
  </sheets>
  <definedNames>
    <definedName name="_xlnm._FilterDatabase" localSheetId="2" hidden="1">'ACUMULADO-MOV-TODAS'!$A$6:$W$34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3" i="11" l="1"/>
  <c r="W132" i="11"/>
  <c r="S132" i="11"/>
  <c r="O132" i="11"/>
  <c r="K132" i="11"/>
  <c r="G132" i="11"/>
  <c r="W131" i="11"/>
  <c r="S131" i="11"/>
  <c r="O131" i="11"/>
  <c r="K131" i="11"/>
  <c r="G131" i="11"/>
  <c r="W130" i="11"/>
  <c r="S130" i="11"/>
  <c r="O130" i="11"/>
  <c r="K130" i="11"/>
  <c r="G130" i="11"/>
  <c r="W129" i="11"/>
  <c r="S129" i="11"/>
  <c r="O129" i="11"/>
  <c r="K129" i="11"/>
  <c r="G129" i="11"/>
  <c r="W128" i="11"/>
  <c r="S128" i="11"/>
  <c r="O128" i="11"/>
  <c r="G128" i="11"/>
  <c r="W75" i="11" l="1"/>
  <c r="N7" i="23" l="1"/>
  <c r="V111" i="11"/>
  <c r="W111" i="11"/>
  <c r="W88" i="11"/>
  <c r="W87" i="11"/>
  <c r="W86" i="11"/>
  <c r="W85" i="11"/>
  <c r="W84" i="11"/>
  <c r="W83" i="11"/>
  <c r="W82" i="11"/>
  <c r="W81" i="11"/>
  <c r="I26" i="23" s="1"/>
  <c r="W80" i="11"/>
  <c r="W79" i="11"/>
  <c r="W78" i="11"/>
  <c r="W77" i="11"/>
  <c r="W76" i="11"/>
  <c r="W74" i="11"/>
  <c r="W73" i="11"/>
  <c r="I18" i="23" s="1"/>
  <c r="S88" i="11"/>
  <c r="F33" i="23" s="1"/>
  <c r="S87" i="11"/>
  <c r="F32" i="23" s="1"/>
  <c r="S86" i="11"/>
  <c r="S85" i="11"/>
  <c r="F30" i="23" s="1"/>
  <c r="S84" i="11"/>
  <c r="S83" i="11"/>
  <c r="S82" i="11"/>
  <c r="S81" i="11"/>
  <c r="S80" i="11"/>
  <c r="F25" i="23" s="1"/>
  <c r="S79" i="11"/>
  <c r="F24" i="23" s="1"/>
  <c r="S78" i="11"/>
  <c r="S77" i="11"/>
  <c r="F22" i="23" s="1"/>
  <c r="S76" i="11"/>
  <c r="S75" i="11"/>
  <c r="F20" i="23" s="1"/>
  <c r="S74" i="11"/>
  <c r="S73" i="11"/>
  <c r="S89" i="11" s="1"/>
  <c r="O88" i="11"/>
  <c r="O87" i="11"/>
  <c r="O86" i="11"/>
  <c r="O85" i="11"/>
  <c r="O84" i="11"/>
  <c r="O83" i="11"/>
  <c r="O82" i="11"/>
  <c r="F27" i="23" s="1"/>
  <c r="O81" i="11"/>
  <c r="F26" i="23" s="1"/>
  <c r="O80" i="11"/>
  <c r="O79" i="11"/>
  <c r="O78" i="11"/>
  <c r="O77" i="11"/>
  <c r="O76" i="11"/>
  <c r="O75" i="11"/>
  <c r="O74" i="11"/>
  <c r="F19" i="23" s="1"/>
  <c r="O73" i="11"/>
  <c r="F18" i="23" s="1"/>
  <c r="K74" i="11"/>
  <c r="K75" i="11"/>
  <c r="K76" i="11"/>
  <c r="K77" i="11"/>
  <c r="C22" i="23" s="1"/>
  <c r="K78" i="11"/>
  <c r="K79" i="11"/>
  <c r="K80" i="11"/>
  <c r="K81" i="11"/>
  <c r="K82" i="11"/>
  <c r="K83" i="11"/>
  <c r="C28" i="23" s="1"/>
  <c r="K84" i="11"/>
  <c r="K85" i="11"/>
  <c r="C30" i="23" s="1"/>
  <c r="K86" i="11"/>
  <c r="K87" i="11"/>
  <c r="K88" i="11"/>
  <c r="K73" i="11"/>
  <c r="C18" i="23" s="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73" i="11"/>
  <c r="G89" i="11" s="1"/>
  <c r="W287" i="11"/>
  <c r="V287" i="11"/>
  <c r="U287" i="11"/>
  <c r="S287" i="11"/>
  <c r="R287" i="11"/>
  <c r="Q287" i="11"/>
  <c r="O287" i="11"/>
  <c r="N287" i="11"/>
  <c r="M287" i="11"/>
  <c r="K287" i="11"/>
  <c r="J287" i="11"/>
  <c r="I287" i="11"/>
  <c r="G287" i="11"/>
  <c r="F287" i="11"/>
  <c r="E287" i="11"/>
  <c r="D287" i="11"/>
  <c r="C287" i="11"/>
  <c r="W265" i="11"/>
  <c r="V265" i="11"/>
  <c r="U265" i="11"/>
  <c r="S265" i="11"/>
  <c r="R265" i="11"/>
  <c r="Q265" i="11"/>
  <c r="O265" i="11"/>
  <c r="N265" i="11"/>
  <c r="M265" i="11"/>
  <c r="K265" i="11"/>
  <c r="J265" i="11"/>
  <c r="I265" i="11"/>
  <c r="G265" i="11"/>
  <c r="F265" i="11"/>
  <c r="E265" i="11"/>
  <c r="D265" i="11"/>
  <c r="C265" i="11"/>
  <c r="W243" i="11"/>
  <c r="V243" i="11"/>
  <c r="U243" i="11"/>
  <c r="S243" i="11"/>
  <c r="R243" i="11"/>
  <c r="Q243" i="11"/>
  <c r="O243" i="11"/>
  <c r="N243" i="11"/>
  <c r="M243" i="11"/>
  <c r="K243" i="11"/>
  <c r="J243" i="11"/>
  <c r="I243" i="11"/>
  <c r="G243" i="11"/>
  <c r="F243" i="11"/>
  <c r="E243" i="11"/>
  <c r="D243" i="11"/>
  <c r="C243" i="11"/>
  <c r="W221" i="11"/>
  <c r="V221" i="11"/>
  <c r="U221" i="11"/>
  <c r="S221" i="11"/>
  <c r="R221" i="11"/>
  <c r="Q221" i="11"/>
  <c r="O221" i="11"/>
  <c r="N221" i="11"/>
  <c r="M221" i="11"/>
  <c r="K221" i="11"/>
  <c r="J221" i="11"/>
  <c r="I221" i="11"/>
  <c r="G221" i="11"/>
  <c r="F221" i="11"/>
  <c r="E221" i="11"/>
  <c r="D221" i="11"/>
  <c r="C221" i="11"/>
  <c r="W199" i="11"/>
  <c r="V199" i="11"/>
  <c r="U199" i="11"/>
  <c r="S199" i="11"/>
  <c r="R199" i="11"/>
  <c r="Q199" i="11"/>
  <c r="O199" i="11"/>
  <c r="N199" i="11"/>
  <c r="M199" i="11"/>
  <c r="K199" i="11"/>
  <c r="J199" i="11"/>
  <c r="I199" i="11"/>
  <c r="G199" i="11"/>
  <c r="F199" i="11"/>
  <c r="E199" i="11"/>
  <c r="D199" i="11"/>
  <c r="C199" i="11"/>
  <c r="W177" i="11"/>
  <c r="V177" i="11"/>
  <c r="U177" i="11"/>
  <c r="S177" i="11"/>
  <c r="R177" i="11"/>
  <c r="Q177" i="11"/>
  <c r="O177" i="11"/>
  <c r="N177" i="11"/>
  <c r="M177" i="11"/>
  <c r="K177" i="11"/>
  <c r="J177" i="11"/>
  <c r="I177" i="11"/>
  <c r="G177" i="11"/>
  <c r="F177" i="11"/>
  <c r="E177" i="11"/>
  <c r="D177" i="11"/>
  <c r="C177" i="11"/>
  <c r="W155" i="11"/>
  <c r="V155" i="11"/>
  <c r="U155" i="11"/>
  <c r="S155" i="11"/>
  <c r="R155" i="11"/>
  <c r="Q155" i="11"/>
  <c r="O155" i="11"/>
  <c r="N155" i="11"/>
  <c r="M155" i="11"/>
  <c r="K155" i="11"/>
  <c r="J155" i="11"/>
  <c r="I155" i="11"/>
  <c r="G155" i="11"/>
  <c r="F155" i="11"/>
  <c r="E155" i="11"/>
  <c r="D155" i="11"/>
  <c r="C155" i="11"/>
  <c r="W133" i="11"/>
  <c r="V133" i="11"/>
  <c r="U133" i="11"/>
  <c r="R133" i="11"/>
  <c r="Q133" i="11"/>
  <c r="O133" i="11"/>
  <c r="N133" i="11"/>
  <c r="M133" i="11"/>
  <c r="K133" i="11"/>
  <c r="J133" i="11"/>
  <c r="I133" i="11"/>
  <c r="G133" i="11"/>
  <c r="F133" i="11"/>
  <c r="E133" i="11"/>
  <c r="D133" i="11"/>
  <c r="C133" i="11"/>
  <c r="U111" i="11"/>
  <c r="S111" i="11"/>
  <c r="R111" i="11"/>
  <c r="Q111" i="11"/>
  <c r="O111" i="11"/>
  <c r="N111" i="11"/>
  <c r="M111" i="11"/>
  <c r="K111" i="11"/>
  <c r="J111" i="11"/>
  <c r="I111" i="11"/>
  <c r="G111" i="11"/>
  <c r="F111" i="11"/>
  <c r="E111" i="11"/>
  <c r="D111" i="11"/>
  <c r="C111" i="11"/>
  <c r="V89" i="11"/>
  <c r="U89" i="11"/>
  <c r="R89" i="11"/>
  <c r="Q89" i="11"/>
  <c r="O89" i="11"/>
  <c r="N89" i="11"/>
  <c r="M89" i="11"/>
  <c r="J89" i="11"/>
  <c r="I89" i="11"/>
  <c r="F89" i="11"/>
  <c r="E89" i="11"/>
  <c r="D89" i="11"/>
  <c r="C89" i="11"/>
  <c r="W67" i="11"/>
  <c r="V67" i="11"/>
  <c r="U67" i="11"/>
  <c r="S67" i="11"/>
  <c r="R67" i="11"/>
  <c r="Q67" i="11"/>
  <c r="O67" i="11"/>
  <c r="N67" i="11"/>
  <c r="M67" i="11"/>
  <c r="K67" i="11"/>
  <c r="J67" i="11"/>
  <c r="I67" i="11"/>
  <c r="G67" i="11"/>
  <c r="F67" i="11"/>
  <c r="E67" i="11"/>
  <c r="D67" i="11"/>
  <c r="C67" i="11"/>
  <c r="W45" i="11"/>
  <c r="V45" i="11"/>
  <c r="U45" i="11"/>
  <c r="S45" i="11"/>
  <c r="R45" i="11"/>
  <c r="Q45" i="11"/>
  <c r="O45" i="11"/>
  <c r="N45" i="11"/>
  <c r="M45" i="11"/>
  <c r="K45" i="11"/>
  <c r="J45" i="11"/>
  <c r="I45" i="11"/>
  <c r="G45" i="11"/>
  <c r="F45" i="11"/>
  <c r="E45" i="11"/>
  <c r="D45" i="11"/>
  <c r="C45" i="11"/>
  <c r="I19" i="23"/>
  <c r="I20" i="23"/>
  <c r="I21" i="23"/>
  <c r="I22" i="23"/>
  <c r="I23" i="23"/>
  <c r="I24" i="23"/>
  <c r="I25" i="23"/>
  <c r="I27" i="23"/>
  <c r="I28" i="23"/>
  <c r="I29" i="23"/>
  <c r="I30" i="23"/>
  <c r="I31" i="23"/>
  <c r="I32" i="23"/>
  <c r="I33" i="23"/>
  <c r="F21" i="23"/>
  <c r="F23" i="23"/>
  <c r="F28" i="23"/>
  <c r="F29" i="23"/>
  <c r="F31" i="23"/>
  <c r="C19" i="23"/>
  <c r="C20" i="23"/>
  <c r="C21" i="23"/>
  <c r="C23" i="23"/>
  <c r="C24" i="23"/>
  <c r="C25" i="23"/>
  <c r="C27" i="23"/>
  <c r="C29" i="23"/>
  <c r="C31" i="23"/>
  <c r="C32" i="23"/>
  <c r="C33" i="23"/>
  <c r="I8" i="23"/>
  <c r="I9" i="23"/>
  <c r="I10" i="23"/>
  <c r="I11" i="23"/>
  <c r="I12" i="23"/>
  <c r="I13" i="23"/>
  <c r="I14" i="23"/>
  <c r="I15" i="23"/>
  <c r="I16" i="23"/>
  <c r="I17" i="23"/>
  <c r="I7" i="23"/>
  <c r="F8" i="23"/>
  <c r="F9" i="23"/>
  <c r="F10" i="23"/>
  <c r="F11" i="23"/>
  <c r="F12" i="23"/>
  <c r="F13" i="23"/>
  <c r="F14" i="23"/>
  <c r="F15" i="23"/>
  <c r="F16" i="23"/>
  <c r="F17" i="23"/>
  <c r="F7" i="23"/>
  <c r="C8" i="23"/>
  <c r="C9" i="23"/>
  <c r="C10" i="23"/>
  <c r="C11" i="23"/>
  <c r="C12" i="23"/>
  <c r="C13" i="23"/>
  <c r="C14" i="23"/>
  <c r="C15" i="23"/>
  <c r="C16" i="23"/>
  <c r="C17" i="23"/>
  <c r="C7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I34" i="21"/>
  <c r="M34" i="21"/>
  <c r="Q34" i="21"/>
  <c r="U34" i="21"/>
  <c r="V18" i="21"/>
  <c r="W18" i="21"/>
  <c r="V19" i="21"/>
  <c r="W19" i="21"/>
  <c r="V20" i="21"/>
  <c r="X20" i="21" s="1"/>
  <c r="W20" i="21"/>
  <c r="V21" i="21"/>
  <c r="W21" i="21"/>
  <c r="V22" i="21"/>
  <c r="W22" i="21"/>
  <c r="X21" i="21"/>
  <c r="W22" i="11"/>
  <c r="J33" i="23" s="1"/>
  <c r="W21" i="11"/>
  <c r="J32" i="23" s="1"/>
  <c r="W20" i="11"/>
  <c r="J31" i="23" s="1"/>
  <c r="W18" i="11"/>
  <c r="J29" i="23" s="1"/>
  <c r="V17" i="11"/>
  <c r="W17" i="21" s="1"/>
  <c r="U17" i="11"/>
  <c r="V16" i="11"/>
  <c r="W16" i="21" s="1"/>
  <c r="U16" i="11"/>
  <c r="W16" i="11" s="1"/>
  <c r="J27" i="23" s="1"/>
  <c r="V15" i="11"/>
  <c r="W15" i="21" s="1"/>
  <c r="U15" i="11"/>
  <c r="V14" i="11"/>
  <c r="W14" i="21" s="1"/>
  <c r="U14" i="11"/>
  <c r="V13" i="11"/>
  <c r="W13" i="21" s="1"/>
  <c r="U13" i="11"/>
  <c r="W13" i="11" s="1"/>
  <c r="J24" i="23" s="1"/>
  <c r="V12" i="11"/>
  <c r="W12" i="21" s="1"/>
  <c r="U12" i="11"/>
  <c r="W12" i="11" s="1"/>
  <c r="J23" i="23" s="1"/>
  <c r="V11" i="11"/>
  <c r="W11" i="21" s="1"/>
  <c r="U11" i="11"/>
  <c r="V10" i="11"/>
  <c r="W10" i="21" s="1"/>
  <c r="U10" i="11"/>
  <c r="V9" i="11"/>
  <c r="W9" i="21" s="1"/>
  <c r="U9" i="11"/>
  <c r="W9" i="11" s="1"/>
  <c r="J20" i="23" s="1"/>
  <c r="V8" i="11"/>
  <c r="W8" i="21" s="1"/>
  <c r="U8" i="11"/>
  <c r="W8" i="11" s="1"/>
  <c r="J19" i="23" s="1"/>
  <c r="V7" i="11"/>
  <c r="W7" i="21" s="1"/>
  <c r="U7" i="11"/>
  <c r="R22" i="11"/>
  <c r="S22" i="21" s="1"/>
  <c r="Q22" i="11"/>
  <c r="R22" i="21" s="1"/>
  <c r="R21" i="11"/>
  <c r="S21" i="21" s="1"/>
  <c r="Q21" i="11"/>
  <c r="S21" i="11" s="1"/>
  <c r="R20" i="11"/>
  <c r="S20" i="21" s="1"/>
  <c r="Q20" i="11"/>
  <c r="S20" i="11" s="1"/>
  <c r="R19" i="11"/>
  <c r="S19" i="21" s="1"/>
  <c r="Q19" i="11"/>
  <c r="R18" i="11"/>
  <c r="S18" i="21" s="1"/>
  <c r="Q18" i="11"/>
  <c r="R18" i="21" s="1"/>
  <c r="R17" i="11"/>
  <c r="S17" i="21" s="1"/>
  <c r="Q17" i="11"/>
  <c r="R17" i="21" s="1"/>
  <c r="R16" i="11"/>
  <c r="S16" i="21" s="1"/>
  <c r="Q16" i="11"/>
  <c r="S16" i="11" s="1"/>
  <c r="R15" i="11"/>
  <c r="S15" i="21" s="1"/>
  <c r="Q15" i="11"/>
  <c r="R15" i="21" s="1"/>
  <c r="R14" i="11"/>
  <c r="S14" i="21" s="1"/>
  <c r="Q14" i="11"/>
  <c r="R13" i="11"/>
  <c r="S13" i="21" s="1"/>
  <c r="Q13" i="11"/>
  <c r="R13" i="21" s="1"/>
  <c r="R12" i="11"/>
  <c r="S12" i="21" s="1"/>
  <c r="Q12" i="11"/>
  <c r="S12" i="11" s="1"/>
  <c r="R11" i="11"/>
  <c r="S11" i="21" s="1"/>
  <c r="Q11" i="11"/>
  <c r="R10" i="11"/>
  <c r="S10" i="21" s="1"/>
  <c r="Q10" i="11"/>
  <c r="R9" i="11"/>
  <c r="S9" i="21" s="1"/>
  <c r="Q9" i="11"/>
  <c r="R9" i="21" s="1"/>
  <c r="R8" i="11"/>
  <c r="S8" i="21" s="1"/>
  <c r="Q8" i="11"/>
  <c r="S8" i="11" s="1"/>
  <c r="R7" i="11"/>
  <c r="Q7" i="11"/>
  <c r="S7" i="11" s="1"/>
  <c r="N22" i="11"/>
  <c r="O22" i="21" s="1"/>
  <c r="M22" i="11"/>
  <c r="N22" i="21" s="1"/>
  <c r="N21" i="11"/>
  <c r="O21" i="21" s="1"/>
  <c r="M21" i="11"/>
  <c r="N20" i="11"/>
  <c r="O20" i="21" s="1"/>
  <c r="M20" i="11"/>
  <c r="O20" i="11" s="1"/>
  <c r="N19" i="11"/>
  <c r="O19" i="21" s="1"/>
  <c r="M19" i="11"/>
  <c r="N18" i="11"/>
  <c r="O18" i="21" s="1"/>
  <c r="M18" i="11"/>
  <c r="N18" i="21" s="1"/>
  <c r="N17" i="11"/>
  <c r="O17" i="21" s="1"/>
  <c r="M17" i="11"/>
  <c r="N17" i="21" s="1"/>
  <c r="N16" i="11"/>
  <c r="O16" i="21" s="1"/>
  <c r="M16" i="11"/>
  <c r="N15" i="11"/>
  <c r="O15" i="21" s="1"/>
  <c r="M15" i="11"/>
  <c r="N14" i="11"/>
  <c r="O14" i="21" s="1"/>
  <c r="M14" i="11"/>
  <c r="N13" i="11"/>
  <c r="O13" i="21" s="1"/>
  <c r="M13" i="11"/>
  <c r="N13" i="21" s="1"/>
  <c r="N12" i="11"/>
  <c r="O12" i="21" s="1"/>
  <c r="M12" i="11"/>
  <c r="N11" i="11"/>
  <c r="O11" i="21" s="1"/>
  <c r="M11" i="11"/>
  <c r="N10" i="11"/>
  <c r="O10" i="21" s="1"/>
  <c r="M10" i="11"/>
  <c r="N9" i="11"/>
  <c r="O9" i="21" s="1"/>
  <c r="M9" i="11"/>
  <c r="N9" i="21" s="1"/>
  <c r="N8" i="11"/>
  <c r="O8" i="21" s="1"/>
  <c r="M8" i="11"/>
  <c r="N7" i="11"/>
  <c r="O7" i="21" s="1"/>
  <c r="M7" i="11"/>
  <c r="J22" i="11"/>
  <c r="K22" i="21" s="1"/>
  <c r="I22" i="11"/>
  <c r="J22" i="21" s="1"/>
  <c r="J21" i="11"/>
  <c r="K21" i="21" s="1"/>
  <c r="I21" i="11"/>
  <c r="J20" i="11"/>
  <c r="K20" i="21" s="1"/>
  <c r="I20" i="11"/>
  <c r="K20" i="11" s="1"/>
  <c r="J19" i="11"/>
  <c r="K19" i="21" s="1"/>
  <c r="I19" i="11"/>
  <c r="J18" i="11"/>
  <c r="K18" i="21" s="1"/>
  <c r="I18" i="11"/>
  <c r="J18" i="21" s="1"/>
  <c r="J17" i="11"/>
  <c r="K17" i="21" s="1"/>
  <c r="I17" i="11"/>
  <c r="J16" i="11"/>
  <c r="K16" i="21" s="1"/>
  <c r="I16" i="11"/>
  <c r="J15" i="11"/>
  <c r="K15" i="21" s="1"/>
  <c r="I15" i="11"/>
  <c r="J14" i="11"/>
  <c r="K14" i="21" s="1"/>
  <c r="I14" i="11"/>
  <c r="J13" i="11"/>
  <c r="K13" i="21" s="1"/>
  <c r="I13" i="11"/>
  <c r="J12" i="11"/>
  <c r="K12" i="21" s="1"/>
  <c r="I12" i="11"/>
  <c r="J11" i="11"/>
  <c r="K11" i="21" s="1"/>
  <c r="I11" i="11"/>
  <c r="J10" i="11"/>
  <c r="K10" i="21" s="1"/>
  <c r="I10" i="11"/>
  <c r="J9" i="11"/>
  <c r="K9" i="21" s="1"/>
  <c r="I9" i="11"/>
  <c r="J8" i="11"/>
  <c r="K8" i="21" s="1"/>
  <c r="I8" i="11"/>
  <c r="J7" i="11"/>
  <c r="K7" i="21" s="1"/>
  <c r="I7" i="11"/>
  <c r="D8" i="11"/>
  <c r="E8" i="21" s="1"/>
  <c r="E8" i="11"/>
  <c r="F8" i="21" s="1"/>
  <c r="F8" i="11"/>
  <c r="G8" i="21" s="1"/>
  <c r="D9" i="11"/>
  <c r="E9" i="21" s="1"/>
  <c r="E9" i="11"/>
  <c r="F9" i="21" s="1"/>
  <c r="F9" i="11"/>
  <c r="G9" i="21" s="1"/>
  <c r="D10" i="11"/>
  <c r="E10" i="21" s="1"/>
  <c r="E10" i="11"/>
  <c r="F10" i="21" s="1"/>
  <c r="F10" i="11"/>
  <c r="G10" i="21" s="1"/>
  <c r="D11" i="11"/>
  <c r="E11" i="21" s="1"/>
  <c r="E11" i="11"/>
  <c r="F11" i="21" s="1"/>
  <c r="F11" i="11"/>
  <c r="G11" i="21" s="1"/>
  <c r="D12" i="11"/>
  <c r="E12" i="21" s="1"/>
  <c r="E12" i="11"/>
  <c r="F12" i="21" s="1"/>
  <c r="F12" i="11"/>
  <c r="G12" i="21" s="1"/>
  <c r="D13" i="11"/>
  <c r="E13" i="21" s="1"/>
  <c r="E13" i="11"/>
  <c r="F13" i="21" s="1"/>
  <c r="F13" i="11"/>
  <c r="G13" i="21" s="1"/>
  <c r="D14" i="11"/>
  <c r="E14" i="21" s="1"/>
  <c r="E14" i="11"/>
  <c r="F14" i="21" s="1"/>
  <c r="F14" i="11"/>
  <c r="G14" i="21" s="1"/>
  <c r="D15" i="11"/>
  <c r="E15" i="21" s="1"/>
  <c r="E15" i="11"/>
  <c r="F15" i="21" s="1"/>
  <c r="F15" i="11"/>
  <c r="G15" i="21" s="1"/>
  <c r="D16" i="11"/>
  <c r="E16" i="21" s="1"/>
  <c r="E16" i="11"/>
  <c r="F16" i="21" s="1"/>
  <c r="F16" i="11"/>
  <c r="G16" i="21" s="1"/>
  <c r="D17" i="11"/>
  <c r="E17" i="21" s="1"/>
  <c r="E17" i="11"/>
  <c r="F17" i="21" s="1"/>
  <c r="F17" i="11"/>
  <c r="G17" i="21" s="1"/>
  <c r="D18" i="11"/>
  <c r="E18" i="21" s="1"/>
  <c r="E18" i="11"/>
  <c r="F18" i="21" s="1"/>
  <c r="F18" i="11"/>
  <c r="G18" i="21" s="1"/>
  <c r="D19" i="11"/>
  <c r="E19" i="21" s="1"/>
  <c r="E19" i="11"/>
  <c r="F19" i="21" s="1"/>
  <c r="F19" i="11"/>
  <c r="G19" i="21" s="1"/>
  <c r="D20" i="11"/>
  <c r="E20" i="21" s="1"/>
  <c r="E20" i="11"/>
  <c r="F20" i="21" s="1"/>
  <c r="F20" i="11"/>
  <c r="G20" i="21" s="1"/>
  <c r="D21" i="11"/>
  <c r="E21" i="21" s="1"/>
  <c r="E21" i="11"/>
  <c r="F21" i="21" s="1"/>
  <c r="F21" i="11"/>
  <c r="G21" i="21" s="1"/>
  <c r="D22" i="11"/>
  <c r="E22" i="21" s="1"/>
  <c r="E22" i="11"/>
  <c r="F22" i="21" s="1"/>
  <c r="F22" i="11"/>
  <c r="G22" i="21" s="1"/>
  <c r="D7" i="11"/>
  <c r="E7" i="21" s="1"/>
  <c r="E7" i="11"/>
  <c r="F7" i="21" s="1"/>
  <c r="F7" i="11"/>
  <c r="C8" i="11"/>
  <c r="C9" i="11"/>
  <c r="C10" i="11"/>
  <c r="D10" i="21" s="1"/>
  <c r="C11" i="11"/>
  <c r="C12" i="11"/>
  <c r="D12" i="21" s="1"/>
  <c r="C13" i="11"/>
  <c r="C14" i="11"/>
  <c r="C15" i="11"/>
  <c r="C16" i="11"/>
  <c r="C17" i="11"/>
  <c r="C18" i="11"/>
  <c r="D18" i="21" s="1"/>
  <c r="C19" i="11"/>
  <c r="C20" i="11"/>
  <c r="D20" i="21" s="1"/>
  <c r="C21" i="11"/>
  <c r="D21" i="21" s="1"/>
  <c r="C22" i="11"/>
  <c r="D22" i="21" s="1"/>
  <c r="C7" i="11"/>
  <c r="W34" i="14"/>
  <c r="S34" i="14"/>
  <c r="O34" i="14"/>
  <c r="K34" i="14"/>
  <c r="G34" i="14"/>
  <c r="W33" i="14"/>
  <c r="S33" i="14"/>
  <c r="O33" i="14"/>
  <c r="K33" i="14"/>
  <c r="G33" i="14"/>
  <c r="W32" i="14"/>
  <c r="S32" i="14"/>
  <c r="O32" i="14"/>
  <c r="K32" i="14"/>
  <c r="G32" i="14"/>
  <c r="W31" i="14"/>
  <c r="S31" i="14"/>
  <c r="O31" i="14"/>
  <c r="K31" i="14"/>
  <c r="G31" i="14"/>
  <c r="W30" i="14"/>
  <c r="S30" i="14"/>
  <c r="O30" i="14"/>
  <c r="K30" i="14"/>
  <c r="G30" i="14"/>
  <c r="W29" i="14"/>
  <c r="S29" i="14"/>
  <c r="O29" i="14"/>
  <c r="K29" i="14"/>
  <c r="G29" i="14"/>
  <c r="W28" i="14"/>
  <c r="S28" i="14"/>
  <c r="O28" i="14"/>
  <c r="K28" i="14"/>
  <c r="G28" i="14"/>
  <c r="W27" i="14"/>
  <c r="S27" i="14"/>
  <c r="O27" i="14"/>
  <c r="K27" i="14"/>
  <c r="G27" i="14"/>
  <c r="V26" i="14"/>
  <c r="U26" i="14"/>
  <c r="W26" i="14" s="1"/>
  <c r="S26" i="14"/>
  <c r="O26" i="14"/>
  <c r="K26" i="14"/>
  <c r="G26" i="14"/>
  <c r="U25" i="14"/>
  <c r="V25" i="14" s="1"/>
  <c r="S25" i="14"/>
  <c r="O25" i="14"/>
  <c r="K25" i="14"/>
  <c r="G25" i="14"/>
  <c r="U24" i="14"/>
  <c r="S24" i="14"/>
  <c r="O24" i="14"/>
  <c r="K24" i="14"/>
  <c r="G24" i="14"/>
  <c r="G19" i="11" l="1"/>
  <c r="K21" i="11"/>
  <c r="O21" i="11"/>
  <c r="G32" i="23" s="1"/>
  <c r="W17" i="11"/>
  <c r="J28" i="23" s="1"/>
  <c r="T9" i="21"/>
  <c r="W7" i="11"/>
  <c r="P18" i="21"/>
  <c r="K19" i="11"/>
  <c r="D30" i="23" s="1"/>
  <c r="O19" i="11"/>
  <c r="S19" i="11"/>
  <c r="G30" i="23" s="1"/>
  <c r="N20" i="21"/>
  <c r="P20" i="21" s="1"/>
  <c r="G31" i="23"/>
  <c r="N19" i="21"/>
  <c r="P19" i="21" s="1"/>
  <c r="R19" i="21"/>
  <c r="T19" i="21" s="1"/>
  <c r="K18" i="11"/>
  <c r="K22" i="11"/>
  <c r="O18" i="11"/>
  <c r="O22" i="11"/>
  <c r="N21" i="21"/>
  <c r="R7" i="21"/>
  <c r="K7" i="11"/>
  <c r="O7" i="11"/>
  <c r="R23" i="11"/>
  <c r="C23" i="11"/>
  <c r="F23" i="11"/>
  <c r="K11" i="11"/>
  <c r="K15" i="11"/>
  <c r="O11" i="11"/>
  <c r="O15" i="11"/>
  <c r="G26" i="23" s="1"/>
  <c r="S11" i="11"/>
  <c r="S15" i="11"/>
  <c r="W11" i="11"/>
  <c r="J22" i="23" s="1"/>
  <c r="W15" i="11"/>
  <c r="J26" i="23" s="1"/>
  <c r="K8" i="11"/>
  <c r="K12" i="11"/>
  <c r="K16" i="11"/>
  <c r="O8" i="11"/>
  <c r="G19" i="23" s="1"/>
  <c r="O12" i="11"/>
  <c r="G23" i="23" s="1"/>
  <c r="O16" i="11"/>
  <c r="G27" i="23" s="1"/>
  <c r="R11" i="21"/>
  <c r="K9" i="11"/>
  <c r="K13" i="11"/>
  <c r="K17" i="11"/>
  <c r="K10" i="11"/>
  <c r="K14" i="11"/>
  <c r="O10" i="11"/>
  <c r="O14" i="11"/>
  <c r="G25" i="23" s="1"/>
  <c r="S10" i="11"/>
  <c r="S14" i="11"/>
  <c r="W10" i="11"/>
  <c r="J21" i="23" s="1"/>
  <c r="W14" i="11"/>
  <c r="J25" i="23" s="1"/>
  <c r="V16" i="21"/>
  <c r="X16" i="21" s="1"/>
  <c r="V23" i="11"/>
  <c r="W89" i="11"/>
  <c r="C26" i="23"/>
  <c r="K89" i="11"/>
  <c r="V12" i="21"/>
  <c r="V8" i="21"/>
  <c r="X8" i="21" s="1"/>
  <c r="J18" i="23"/>
  <c r="V7" i="21"/>
  <c r="V15" i="21"/>
  <c r="X15" i="21" s="1"/>
  <c r="V14" i="21"/>
  <c r="X14" i="21" s="1"/>
  <c r="V10" i="21"/>
  <c r="V11" i="21"/>
  <c r="V17" i="21"/>
  <c r="V13" i="21"/>
  <c r="X13" i="21" s="1"/>
  <c r="V9" i="21"/>
  <c r="X9" i="21" s="1"/>
  <c r="S7" i="21"/>
  <c r="R14" i="21"/>
  <c r="T14" i="21" s="1"/>
  <c r="R10" i="21"/>
  <c r="R16" i="21"/>
  <c r="T16" i="21" s="1"/>
  <c r="R12" i="21"/>
  <c r="R8" i="21"/>
  <c r="S9" i="11"/>
  <c r="S13" i="11"/>
  <c r="S17" i="11"/>
  <c r="N23" i="11"/>
  <c r="G18" i="23"/>
  <c r="N16" i="21"/>
  <c r="P16" i="21" s="1"/>
  <c r="N12" i="21"/>
  <c r="N8" i="21"/>
  <c r="P8" i="21" s="1"/>
  <c r="N7" i="21"/>
  <c r="P7" i="21" s="1"/>
  <c r="N15" i="21"/>
  <c r="P15" i="21" s="1"/>
  <c r="N11" i="21"/>
  <c r="N14" i="21"/>
  <c r="P14" i="21" s="1"/>
  <c r="N10" i="21"/>
  <c r="P10" i="21" s="1"/>
  <c r="M23" i="11"/>
  <c r="O9" i="11"/>
  <c r="O13" i="11"/>
  <c r="O17" i="11"/>
  <c r="J10" i="21"/>
  <c r="L10" i="21" s="1"/>
  <c r="J7" i="21"/>
  <c r="J17" i="21"/>
  <c r="L17" i="21" s="1"/>
  <c r="J13" i="21"/>
  <c r="L13" i="21" s="1"/>
  <c r="J9" i="21"/>
  <c r="L9" i="21" s="1"/>
  <c r="J14" i="21"/>
  <c r="L14" i="21" s="1"/>
  <c r="I23" i="11"/>
  <c r="J16" i="21"/>
  <c r="L16" i="21" s="1"/>
  <c r="J12" i="21"/>
  <c r="L12" i="21" s="1"/>
  <c r="J8" i="21"/>
  <c r="J23" i="11"/>
  <c r="J15" i="21"/>
  <c r="L15" i="21" s="1"/>
  <c r="J11" i="21"/>
  <c r="L11" i="21" s="1"/>
  <c r="E23" i="11"/>
  <c r="D23" i="11"/>
  <c r="G9" i="11"/>
  <c r="D20" i="23" s="1"/>
  <c r="G14" i="11"/>
  <c r="D25" i="23" s="1"/>
  <c r="D7" i="21"/>
  <c r="G7" i="21"/>
  <c r="D19" i="21"/>
  <c r="D14" i="21"/>
  <c r="D9" i="21"/>
  <c r="H9" i="21" s="1"/>
  <c r="T22" i="21"/>
  <c r="R21" i="21"/>
  <c r="R20" i="21"/>
  <c r="T20" i="21" s="1"/>
  <c r="S18" i="11"/>
  <c r="G29" i="23" s="1"/>
  <c r="S22" i="11"/>
  <c r="G33" i="23" s="1"/>
  <c r="J21" i="21"/>
  <c r="L21" i="21" s="1"/>
  <c r="J20" i="21"/>
  <c r="J19" i="21"/>
  <c r="I34" i="23"/>
  <c r="F34" i="23"/>
  <c r="P11" i="21"/>
  <c r="X19" i="21"/>
  <c r="G17" i="11"/>
  <c r="G16" i="11"/>
  <c r="G15" i="11"/>
  <c r="G13" i="11"/>
  <c r="G12" i="11"/>
  <c r="G11" i="11"/>
  <c r="G10" i="11"/>
  <c r="D21" i="23" s="1"/>
  <c r="G8" i="11"/>
  <c r="D8" i="21"/>
  <c r="D17" i="21"/>
  <c r="H17" i="21" s="1"/>
  <c r="D16" i="21"/>
  <c r="H16" i="21" s="1"/>
  <c r="D15" i="21"/>
  <c r="H15" i="21" s="1"/>
  <c r="D11" i="21"/>
  <c r="H11" i="21" s="1"/>
  <c r="D13" i="21"/>
  <c r="L18" i="21"/>
  <c r="P17" i="21"/>
  <c r="L22" i="21"/>
  <c r="H19" i="21"/>
  <c r="L20" i="21"/>
  <c r="H22" i="21"/>
  <c r="H20" i="21"/>
  <c r="H18" i="21"/>
  <c r="H14" i="21"/>
  <c r="H12" i="21"/>
  <c r="H10" i="21"/>
  <c r="H8" i="21"/>
  <c r="H21" i="21"/>
  <c r="X7" i="21"/>
  <c r="T17" i="21"/>
  <c r="X17" i="21"/>
  <c r="L7" i="21"/>
  <c r="T7" i="21"/>
  <c r="T8" i="21"/>
  <c r="T11" i="21"/>
  <c r="T15" i="21"/>
  <c r="T10" i="21"/>
  <c r="P12" i="21"/>
  <c r="P13" i="21"/>
  <c r="X18" i="21"/>
  <c r="T21" i="21"/>
  <c r="P22" i="21"/>
  <c r="X10" i="21"/>
  <c r="T12" i="21"/>
  <c r="T13" i="21"/>
  <c r="L8" i="21"/>
  <c r="X11" i="21"/>
  <c r="X12" i="21"/>
  <c r="L19" i="21"/>
  <c r="X22" i="21"/>
  <c r="P9" i="21"/>
  <c r="T18" i="21"/>
  <c r="P21" i="21"/>
  <c r="H7" i="21"/>
  <c r="G20" i="11"/>
  <c r="D31" i="23" s="1"/>
  <c r="W19" i="11"/>
  <c r="J30" i="23" s="1"/>
  <c r="G18" i="11"/>
  <c r="G22" i="11"/>
  <c r="G21" i="11"/>
  <c r="D32" i="23" s="1"/>
  <c r="G7" i="11"/>
  <c r="W25" i="14"/>
  <c r="V24" i="14"/>
  <c r="W24" i="14" s="1"/>
  <c r="D33" i="23" l="1"/>
  <c r="D29" i="23"/>
  <c r="D24" i="23"/>
  <c r="G24" i="23"/>
  <c r="D26" i="23"/>
  <c r="D28" i="23"/>
  <c r="D19" i="23"/>
  <c r="G21" i="23"/>
  <c r="D22" i="23"/>
  <c r="K23" i="11"/>
  <c r="D23" i="23"/>
  <c r="G22" i="23"/>
  <c r="D27" i="23"/>
  <c r="G28" i="23"/>
  <c r="S23" i="11"/>
  <c r="G20" i="23"/>
  <c r="W23" i="11"/>
  <c r="O23" i="11"/>
  <c r="G23" i="11"/>
  <c r="D18" i="23"/>
  <c r="H13" i="21"/>
  <c r="V8" i="14"/>
  <c r="W24" i="21" s="1"/>
  <c r="V9" i="14"/>
  <c r="W25" i="21" s="1"/>
  <c r="X25" i="21" s="1"/>
  <c r="V10" i="14"/>
  <c r="W26" i="21" s="1"/>
  <c r="V11" i="14"/>
  <c r="W27" i="21" s="1"/>
  <c r="V12" i="14"/>
  <c r="W28" i="21" s="1"/>
  <c r="V13" i="14"/>
  <c r="W29" i="21" s="1"/>
  <c r="V14" i="14"/>
  <c r="W30" i="21" s="1"/>
  <c r="V15" i="14"/>
  <c r="W31" i="21" s="1"/>
  <c r="V16" i="14"/>
  <c r="W32" i="21" s="1"/>
  <c r="V17" i="14"/>
  <c r="W33" i="21" s="1"/>
  <c r="V7" i="14"/>
  <c r="W23" i="21" s="1"/>
  <c r="W34" i="21" s="1"/>
  <c r="U8" i="14"/>
  <c r="V24" i="21" s="1"/>
  <c r="X24" i="21" s="1"/>
  <c r="U9" i="14"/>
  <c r="V25" i="21" s="1"/>
  <c r="U10" i="14"/>
  <c r="V26" i="21" s="1"/>
  <c r="U11" i="14"/>
  <c r="V27" i="21" s="1"/>
  <c r="X27" i="21" s="1"/>
  <c r="U12" i="14"/>
  <c r="V28" i="21" s="1"/>
  <c r="X28" i="21" s="1"/>
  <c r="U13" i="14"/>
  <c r="V29" i="21" s="1"/>
  <c r="X29" i="21" s="1"/>
  <c r="U14" i="14"/>
  <c r="V30" i="21" s="1"/>
  <c r="U15" i="14"/>
  <c r="U16" i="14"/>
  <c r="U17" i="14"/>
  <c r="V33" i="21" s="1"/>
  <c r="U7" i="14"/>
  <c r="V23" i="21" s="1"/>
  <c r="R7" i="14"/>
  <c r="S23" i="21" s="1"/>
  <c r="R8" i="14"/>
  <c r="S24" i="21" s="1"/>
  <c r="R9" i="14"/>
  <c r="S25" i="21" s="1"/>
  <c r="R10" i="14"/>
  <c r="S26" i="21" s="1"/>
  <c r="R11" i="14"/>
  <c r="S27" i="21" s="1"/>
  <c r="T27" i="21" s="1"/>
  <c r="R12" i="14"/>
  <c r="S28" i="21" s="1"/>
  <c r="R13" i="14"/>
  <c r="S29" i="21" s="1"/>
  <c r="R14" i="14"/>
  <c r="S30" i="21" s="1"/>
  <c r="R15" i="14"/>
  <c r="S31" i="21" s="1"/>
  <c r="R16" i="14"/>
  <c r="S32" i="21" s="1"/>
  <c r="R17" i="14"/>
  <c r="S33" i="21" s="1"/>
  <c r="Q8" i="14"/>
  <c r="R24" i="21" s="1"/>
  <c r="Q9" i="14"/>
  <c r="R25" i="21" s="1"/>
  <c r="T25" i="21" s="1"/>
  <c r="Q10" i="14"/>
  <c r="R26" i="21" s="1"/>
  <c r="Q11" i="14"/>
  <c r="R27" i="21" s="1"/>
  <c r="Q12" i="14"/>
  <c r="R28" i="21" s="1"/>
  <c r="T28" i="21" s="1"/>
  <c r="Q13" i="14"/>
  <c r="R29" i="21" s="1"/>
  <c r="T29" i="21" s="1"/>
  <c r="Q14" i="14"/>
  <c r="R30" i="21" s="1"/>
  <c r="T30" i="21" s="1"/>
  <c r="Q15" i="14"/>
  <c r="R31" i="21" s="1"/>
  <c r="Q16" i="14"/>
  <c r="R32" i="21" s="1"/>
  <c r="Q17" i="14"/>
  <c r="R33" i="21" s="1"/>
  <c r="T33" i="21" s="1"/>
  <c r="Q7" i="14"/>
  <c r="R23" i="21" s="1"/>
  <c r="N8" i="14"/>
  <c r="O24" i="21" s="1"/>
  <c r="N9" i="14"/>
  <c r="O25" i="21" s="1"/>
  <c r="N10" i="14"/>
  <c r="O26" i="21" s="1"/>
  <c r="N11" i="14"/>
  <c r="O27" i="21" s="1"/>
  <c r="N12" i="14"/>
  <c r="O28" i="21" s="1"/>
  <c r="N13" i="14"/>
  <c r="O29" i="21" s="1"/>
  <c r="N14" i="14"/>
  <c r="O30" i="21" s="1"/>
  <c r="N15" i="14"/>
  <c r="O31" i="21" s="1"/>
  <c r="N16" i="14"/>
  <c r="O32" i="21" s="1"/>
  <c r="N17" i="14"/>
  <c r="O33" i="21" s="1"/>
  <c r="M17" i="14"/>
  <c r="N33" i="21" s="1"/>
  <c r="P33" i="21" s="1"/>
  <c r="M8" i="14"/>
  <c r="N24" i="21" s="1"/>
  <c r="M9" i="14"/>
  <c r="N25" i="21" s="1"/>
  <c r="M10" i="14"/>
  <c r="M11" i="14"/>
  <c r="M12" i="14"/>
  <c r="M13" i="14"/>
  <c r="M14" i="14"/>
  <c r="N30" i="21" s="1"/>
  <c r="M15" i="14"/>
  <c r="N31" i="21" s="1"/>
  <c r="M16" i="14"/>
  <c r="N32" i="21" s="1"/>
  <c r="P32" i="21" s="1"/>
  <c r="N7" i="14"/>
  <c r="O23" i="21" s="1"/>
  <c r="M7" i="14"/>
  <c r="J8" i="14"/>
  <c r="K24" i="21" s="1"/>
  <c r="J9" i="14"/>
  <c r="K25" i="21" s="1"/>
  <c r="J10" i="14"/>
  <c r="K26" i="21" s="1"/>
  <c r="J11" i="14"/>
  <c r="K27" i="21" s="1"/>
  <c r="J12" i="14"/>
  <c r="K28" i="21" s="1"/>
  <c r="J13" i="14"/>
  <c r="K29" i="21" s="1"/>
  <c r="J14" i="14"/>
  <c r="K30" i="21" s="1"/>
  <c r="J15" i="14"/>
  <c r="K31" i="21" s="1"/>
  <c r="J16" i="14"/>
  <c r="K32" i="21" s="1"/>
  <c r="J17" i="14"/>
  <c r="K33" i="21" s="1"/>
  <c r="J7" i="14"/>
  <c r="K23" i="21" s="1"/>
  <c r="I8" i="14"/>
  <c r="J24" i="21" s="1"/>
  <c r="I9" i="14"/>
  <c r="J25" i="21" s="1"/>
  <c r="I10" i="14"/>
  <c r="J26" i="21" s="1"/>
  <c r="I11" i="14"/>
  <c r="J27" i="21" s="1"/>
  <c r="L27" i="21" s="1"/>
  <c r="I12" i="14"/>
  <c r="I13" i="14"/>
  <c r="I14" i="14"/>
  <c r="J30" i="21" s="1"/>
  <c r="I15" i="14"/>
  <c r="J31" i="21" s="1"/>
  <c r="I16" i="14"/>
  <c r="J32" i="21" s="1"/>
  <c r="I17" i="14"/>
  <c r="J33" i="21" s="1"/>
  <c r="I7" i="14"/>
  <c r="J23" i="21" s="1"/>
  <c r="C8" i="14"/>
  <c r="D24" i="21" s="1"/>
  <c r="D8" i="14"/>
  <c r="E24" i="21" s="1"/>
  <c r="E8" i="14"/>
  <c r="F24" i="21" s="1"/>
  <c r="F8" i="14"/>
  <c r="G24" i="21" s="1"/>
  <c r="C9" i="14"/>
  <c r="D9" i="14"/>
  <c r="E25" i="21" s="1"/>
  <c r="E9" i="14"/>
  <c r="F25" i="21" s="1"/>
  <c r="F9" i="14"/>
  <c r="G25" i="21" s="1"/>
  <c r="C10" i="14"/>
  <c r="D26" i="21" s="1"/>
  <c r="D10" i="14"/>
  <c r="E26" i="21" s="1"/>
  <c r="E10" i="14"/>
  <c r="F26" i="21" s="1"/>
  <c r="F10" i="14"/>
  <c r="G26" i="21" s="1"/>
  <c r="C11" i="14"/>
  <c r="D27" i="21" s="1"/>
  <c r="D11" i="14"/>
  <c r="E27" i="21" s="1"/>
  <c r="E11" i="14"/>
  <c r="F27" i="21" s="1"/>
  <c r="F11" i="14"/>
  <c r="G27" i="21" s="1"/>
  <c r="C12" i="14"/>
  <c r="D28" i="21" s="1"/>
  <c r="D12" i="14"/>
  <c r="E28" i="21" s="1"/>
  <c r="E12" i="14"/>
  <c r="F28" i="21" s="1"/>
  <c r="F12" i="14"/>
  <c r="G28" i="21" s="1"/>
  <c r="C13" i="14"/>
  <c r="D29" i="21" s="1"/>
  <c r="D13" i="14"/>
  <c r="E29" i="21" s="1"/>
  <c r="E13" i="14"/>
  <c r="F29" i="21" s="1"/>
  <c r="F13" i="14"/>
  <c r="G29" i="21" s="1"/>
  <c r="C14" i="14"/>
  <c r="D30" i="21" s="1"/>
  <c r="D14" i="14"/>
  <c r="E30" i="21" s="1"/>
  <c r="E14" i="14"/>
  <c r="F30" i="21" s="1"/>
  <c r="F14" i="14"/>
  <c r="G30" i="21" s="1"/>
  <c r="C15" i="14"/>
  <c r="D31" i="21" s="1"/>
  <c r="D15" i="14"/>
  <c r="E31" i="21" s="1"/>
  <c r="E15" i="14"/>
  <c r="F31" i="21" s="1"/>
  <c r="F15" i="14"/>
  <c r="G31" i="21" s="1"/>
  <c r="C16" i="14"/>
  <c r="D32" i="21" s="1"/>
  <c r="D16" i="14"/>
  <c r="E32" i="21" s="1"/>
  <c r="E16" i="14"/>
  <c r="F32" i="21" s="1"/>
  <c r="F16" i="14"/>
  <c r="G32" i="21" s="1"/>
  <c r="C17" i="14"/>
  <c r="D17" i="14"/>
  <c r="E33" i="21" s="1"/>
  <c r="E17" i="14"/>
  <c r="F33" i="21" s="1"/>
  <c r="F17" i="14"/>
  <c r="G33" i="21" s="1"/>
  <c r="D7" i="14"/>
  <c r="E23" i="21" s="1"/>
  <c r="E7" i="14"/>
  <c r="F23" i="21" s="1"/>
  <c r="F7" i="14"/>
  <c r="G23" i="21" s="1"/>
  <c r="C7" i="14"/>
  <c r="D23" i="21" s="1"/>
  <c r="W222" i="14"/>
  <c r="V222" i="14"/>
  <c r="U222" i="14"/>
  <c r="S222" i="14"/>
  <c r="R222" i="14"/>
  <c r="Q222" i="14"/>
  <c r="O222" i="14"/>
  <c r="N222" i="14"/>
  <c r="M222" i="14"/>
  <c r="K222" i="14"/>
  <c r="J222" i="14"/>
  <c r="I222" i="14"/>
  <c r="G222" i="14"/>
  <c r="F222" i="14"/>
  <c r="E222" i="14"/>
  <c r="D222" i="14"/>
  <c r="C222" i="14"/>
  <c r="W205" i="14"/>
  <c r="V205" i="14"/>
  <c r="U205" i="14"/>
  <c r="S205" i="14"/>
  <c r="R205" i="14"/>
  <c r="Q205" i="14"/>
  <c r="O205" i="14"/>
  <c r="N205" i="14"/>
  <c r="M205" i="14"/>
  <c r="K205" i="14"/>
  <c r="J205" i="14"/>
  <c r="I205" i="14"/>
  <c r="G205" i="14"/>
  <c r="F205" i="14"/>
  <c r="E205" i="14"/>
  <c r="D205" i="14"/>
  <c r="C205" i="14"/>
  <c r="W188" i="14"/>
  <c r="V188" i="14"/>
  <c r="U188" i="14"/>
  <c r="S188" i="14"/>
  <c r="R188" i="14"/>
  <c r="Q188" i="14"/>
  <c r="O188" i="14"/>
  <c r="N188" i="14"/>
  <c r="M188" i="14"/>
  <c r="K188" i="14"/>
  <c r="J188" i="14"/>
  <c r="I188" i="14"/>
  <c r="G188" i="14"/>
  <c r="F188" i="14"/>
  <c r="E188" i="14"/>
  <c r="D188" i="14"/>
  <c r="C188" i="14"/>
  <c r="W171" i="14"/>
  <c r="V171" i="14"/>
  <c r="U171" i="14"/>
  <c r="S171" i="14"/>
  <c r="R171" i="14"/>
  <c r="Q171" i="14"/>
  <c r="O171" i="14"/>
  <c r="N171" i="14"/>
  <c r="M171" i="14"/>
  <c r="K171" i="14"/>
  <c r="J171" i="14"/>
  <c r="I171" i="14"/>
  <c r="G171" i="14"/>
  <c r="F171" i="14"/>
  <c r="E171" i="14"/>
  <c r="D171" i="14"/>
  <c r="C171" i="14"/>
  <c r="W154" i="14"/>
  <c r="V154" i="14"/>
  <c r="U154" i="14"/>
  <c r="S154" i="14"/>
  <c r="R154" i="14"/>
  <c r="Q154" i="14"/>
  <c r="O154" i="14"/>
  <c r="N154" i="14"/>
  <c r="M154" i="14"/>
  <c r="K154" i="14"/>
  <c r="J154" i="14"/>
  <c r="I154" i="14"/>
  <c r="G154" i="14"/>
  <c r="F154" i="14"/>
  <c r="E154" i="14"/>
  <c r="D154" i="14"/>
  <c r="C154" i="14"/>
  <c r="W137" i="14"/>
  <c r="V137" i="14"/>
  <c r="U137" i="14"/>
  <c r="S137" i="14"/>
  <c r="R137" i="14"/>
  <c r="Q137" i="14"/>
  <c r="O137" i="14"/>
  <c r="N137" i="14"/>
  <c r="M137" i="14"/>
  <c r="K137" i="14"/>
  <c r="J137" i="14"/>
  <c r="I137" i="14"/>
  <c r="G137" i="14"/>
  <c r="F137" i="14"/>
  <c r="E137" i="14"/>
  <c r="D137" i="14"/>
  <c r="C137" i="14"/>
  <c r="W120" i="14"/>
  <c r="V120" i="14"/>
  <c r="U120" i="14"/>
  <c r="S120" i="14"/>
  <c r="R120" i="14"/>
  <c r="Q120" i="14"/>
  <c r="O120" i="14"/>
  <c r="N120" i="14"/>
  <c r="M120" i="14"/>
  <c r="K120" i="14"/>
  <c r="J120" i="14"/>
  <c r="I120" i="14"/>
  <c r="G120" i="14"/>
  <c r="F120" i="14"/>
  <c r="E120" i="14"/>
  <c r="D120" i="14"/>
  <c r="C120" i="14"/>
  <c r="W103" i="14"/>
  <c r="V103" i="14"/>
  <c r="U103" i="14"/>
  <c r="S103" i="14"/>
  <c r="R103" i="14"/>
  <c r="Q103" i="14"/>
  <c r="O103" i="14"/>
  <c r="N103" i="14"/>
  <c r="M103" i="14"/>
  <c r="K103" i="14"/>
  <c r="J103" i="14"/>
  <c r="I103" i="14"/>
  <c r="G103" i="14"/>
  <c r="F103" i="14"/>
  <c r="E103" i="14"/>
  <c r="D103" i="14"/>
  <c r="C103" i="14"/>
  <c r="W86" i="14"/>
  <c r="V86" i="14"/>
  <c r="U86" i="14"/>
  <c r="S86" i="14"/>
  <c r="R86" i="14"/>
  <c r="Q86" i="14"/>
  <c r="O86" i="14"/>
  <c r="N86" i="14"/>
  <c r="M86" i="14"/>
  <c r="K86" i="14"/>
  <c r="J86" i="14"/>
  <c r="I86" i="14"/>
  <c r="G86" i="14"/>
  <c r="F86" i="14"/>
  <c r="E86" i="14"/>
  <c r="D86" i="14"/>
  <c r="C86" i="14"/>
  <c r="W69" i="14"/>
  <c r="V69" i="14"/>
  <c r="U69" i="14"/>
  <c r="S69" i="14"/>
  <c r="R69" i="14"/>
  <c r="Q69" i="14"/>
  <c r="O69" i="14"/>
  <c r="N69" i="14"/>
  <c r="M69" i="14"/>
  <c r="K69" i="14"/>
  <c r="J69" i="14"/>
  <c r="I69" i="14"/>
  <c r="G69" i="14"/>
  <c r="F69" i="14"/>
  <c r="E69" i="14"/>
  <c r="D69" i="14"/>
  <c r="C69" i="14"/>
  <c r="W52" i="14"/>
  <c r="V52" i="14"/>
  <c r="U52" i="14"/>
  <c r="S52" i="14"/>
  <c r="R52" i="14"/>
  <c r="Q52" i="14"/>
  <c r="O52" i="14"/>
  <c r="N52" i="14"/>
  <c r="M52" i="14"/>
  <c r="K52" i="14"/>
  <c r="J52" i="14"/>
  <c r="I52" i="14"/>
  <c r="G52" i="14"/>
  <c r="F52" i="14"/>
  <c r="E52" i="14"/>
  <c r="D52" i="14"/>
  <c r="C52" i="14"/>
  <c r="W35" i="14"/>
  <c r="V35" i="14"/>
  <c r="U35" i="14"/>
  <c r="S35" i="14"/>
  <c r="R35" i="14"/>
  <c r="Q35" i="14"/>
  <c r="O35" i="14"/>
  <c r="N35" i="14"/>
  <c r="M35" i="14"/>
  <c r="K35" i="14"/>
  <c r="J35" i="14"/>
  <c r="I35" i="14"/>
  <c r="G35" i="14"/>
  <c r="F35" i="14"/>
  <c r="E35" i="14"/>
  <c r="D35" i="14"/>
  <c r="C35" i="14"/>
  <c r="U23" i="11"/>
  <c r="Q23" i="11"/>
  <c r="L33" i="21" l="1"/>
  <c r="L25" i="21"/>
  <c r="G34" i="21"/>
  <c r="K12" i="14"/>
  <c r="J28" i="21"/>
  <c r="L28" i="21" s="1"/>
  <c r="O34" i="21"/>
  <c r="L23" i="21"/>
  <c r="T32" i="21"/>
  <c r="T24" i="21"/>
  <c r="T31" i="21"/>
  <c r="S34" i="21"/>
  <c r="X30" i="21"/>
  <c r="O10" i="14"/>
  <c r="N26" i="21"/>
  <c r="P26" i="21" s="1"/>
  <c r="L24" i="21"/>
  <c r="P30" i="21"/>
  <c r="P25" i="21"/>
  <c r="X23" i="21"/>
  <c r="X26" i="21"/>
  <c r="K13" i="14"/>
  <c r="J29" i="21"/>
  <c r="L29" i="21" s="1"/>
  <c r="W15" i="14"/>
  <c r="J15" i="23" s="1"/>
  <c r="V31" i="21"/>
  <c r="X31" i="21" s="1"/>
  <c r="L31" i="21"/>
  <c r="K34" i="21"/>
  <c r="L26" i="21"/>
  <c r="O13" i="14"/>
  <c r="N29" i="21"/>
  <c r="P29" i="21" s="1"/>
  <c r="P24" i="21"/>
  <c r="X33" i="21"/>
  <c r="O11" i="14"/>
  <c r="N27" i="21"/>
  <c r="P27" i="21" s="1"/>
  <c r="O7" i="14"/>
  <c r="N23" i="21"/>
  <c r="L32" i="21"/>
  <c r="L30" i="21"/>
  <c r="O12" i="14"/>
  <c r="N28" i="21"/>
  <c r="P28" i="21" s="1"/>
  <c r="P31" i="21"/>
  <c r="R34" i="21"/>
  <c r="T23" i="21"/>
  <c r="T26" i="21"/>
  <c r="W16" i="14"/>
  <c r="J16" i="23" s="1"/>
  <c r="V32" i="21"/>
  <c r="X32" i="21" s="1"/>
  <c r="H29" i="21"/>
  <c r="F34" i="21"/>
  <c r="H24" i="21"/>
  <c r="E34" i="21"/>
  <c r="H26" i="21"/>
  <c r="H28" i="21"/>
  <c r="H30" i="21"/>
  <c r="G17" i="14"/>
  <c r="D33" i="21"/>
  <c r="H33" i="21" s="1"/>
  <c r="H31" i="21"/>
  <c r="H27" i="21"/>
  <c r="G9" i="14"/>
  <c r="D25" i="21"/>
  <c r="H25" i="21" s="1"/>
  <c r="H23" i="21"/>
  <c r="H32" i="21"/>
  <c r="K10" i="14"/>
  <c r="W12" i="14"/>
  <c r="J12" i="23" s="1"/>
  <c r="S13" i="14"/>
  <c r="S12" i="14"/>
  <c r="S11" i="14"/>
  <c r="W8" i="14"/>
  <c r="K11" i="14"/>
  <c r="K17" i="14"/>
  <c r="K9" i="14"/>
  <c r="O9" i="14"/>
  <c r="W14" i="14"/>
  <c r="J14" i="23" s="1"/>
  <c r="S15" i="14"/>
  <c r="W13" i="14"/>
  <c r="J13" i="23" s="1"/>
  <c r="O17" i="14"/>
  <c r="S14" i="14"/>
  <c r="G10" i="14"/>
  <c r="G12" i="14"/>
  <c r="G7" i="14"/>
  <c r="G14" i="14"/>
  <c r="K16" i="14"/>
  <c r="O16" i="14"/>
  <c r="G16" i="23" s="1"/>
  <c r="O8" i="14"/>
  <c r="S7" i="14"/>
  <c r="S10" i="14"/>
  <c r="W11" i="14"/>
  <c r="J11" i="23" s="1"/>
  <c r="G16" i="14"/>
  <c r="G8" i="14"/>
  <c r="G15" i="14"/>
  <c r="G13" i="14"/>
  <c r="G11" i="14"/>
  <c r="K15" i="14"/>
  <c r="O15" i="14"/>
  <c r="S17" i="14"/>
  <c r="S9" i="14"/>
  <c r="W7" i="14"/>
  <c r="J7" i="23" s="1"/>
  <c r="W10" i="14"/>
  <c r="J10" i="23" s="1"/>
  <c r="K14" i="14"/>
  <c r="O14" i="14"/>
  <c r="G14" i="23" s="1"/>
  <c r="S16" i="14"/>
  <c r="S8" i="14"/>
  <c r="W17" i="14"/>
  <c r="J17" i="23" s="1"/>
  <c r="W9" i="14"/>
  <c r="J9" i="23" s="1"/>
  <c r="K7" i="14"/>
  <c r="K8" i="14"/>
  <c r="G8" i="23" l="1"/>
  <c r="D7" i="23"/>
  <c r="G11" i="23"/>
  <c r="G17" i="23"/>
  <c r="G9" i="23"/>
  <c r="G12" i="23"/>
  <c r="J34" i="21"/>
  <c r="G10" i="23"/>
  <c r="L34" i="21"/>
  <c r="G15" i="23"/>
  <c r="G13" i="23"/>
  <c r="N34" i="21"/>
  <c r="V34" i="21"/>
  <c r="P23" i="21"/>
  <c r="P34" i="21" s="1"/>
  <c r="W18" i="14"/>
  <c r="J8" i="23"/>
  <c r="J34" i="23" s="1"/>
  <c r="T34" i="21"/>
  <c r="G7" i="23"/>
  <c r="X34" i="21"/>
  <c r="H34" i="21"/>
  <c r="D17" i="23"/>
  <c r="D11" i="23"/>
  <c r="D13" i="23"/>
  <c r="D12" i="23"/>
  <c r="D9" i="23"/>
  <c r="D34" i="21"/>
  <c r="D15" i="23"/>
  <c r="D8" i="23"/>
  <c r="D14" i="23"/>
  <c r="D10" i="23"/>
  <c r="D16" i="23"/>
  <c r="V18" i="14"/>
  <c r="U18" i="14"/>
  <c r="R18" i="14"/>
  <c r="Q18" i="14"/>
  <c r="N18" i="14"/>
  <c r="M18" i="14"/>
  <c r="J18" i="14"/>
  <c r="I18" i="14"/>
  <c r="F18" i="14"/>
  <c r="E18" i="14"/>
  <c r="D18" i="14"/>
  <c r="C18" i="14"/>
  <c r="G34" i="23" l="1"/>
  <c r="D34" i="23"/>
  <c r="C34" i="23"/>
  <c r="K18" i="14"/>
  <c r="S18" i="14"/>
  <c r="G18" i="14"/>
  <c r="O1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Yuri Ueki Peres</author>
  </authors>
  <commentList>
    <comment ref="O9" authorId="0" shapeId="0" xr:uid="{BA5E9507-9656-4941-A2AF-F97F3AA2A239}">
      <text>
        <r>
          <rPr>
            <b/>
            <sz val="9"/>
            <color indexed="81"/>
            <rFont val="Segoe UI"/>
            <family val="2"/>
          </rPr>
          <t>Cindy Yuri Ueki Peres: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<sst xmlns="http://schemas.openxmlformats.org/spreadsheetml/2006/main" count="1175" uniqueCount="104">
  <si>
    <t>AEROPORTO</t>
  </si>
  <si>
    <t>Bartolomeu de Gusmão (SBAQ) – em Araraquara</t>
  </si>
  <si>
    <t>Comandante Luiz Gonzaga Lutti (SDRR) – em Avaré e Arandu</t>
  </si>
  <si>
    <t>Moussa Nakhl Tobias (SBAE) – em Bauru e Arealva</t>
  </si>
  <si>
    <t>Tenente Lund Pressoto (SIMK) – em Franca</t>
  </si>
  <si>
    <t>Edu Chaves (SBGW) – em Guaratinguetá</t>
  </si>
  <si>
    <t>Frank Miloye Milenkovich (SBML) – em Marília</t>
  </si>
  <si>
    <t>Alberto Bertelli (SSRG) – em Registro</t>
  </si>
  <si>
    <t>Leite Lopes (SBRP) – em Ribeirão Preto</t>
  </si>
  <si>
    <t>Mário Pereira Lopes (SDSC) – em São Carlos</t>
  </si>
  <si>
    <t>Nelson Garófalo (SDNO) – em São Manuel</t>
  </si>
  <si>
    <t>Bertam Luiz Leupolz (SDCO) – em Sorocaba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</si>
  <si>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</si>
  <si>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</si>
  <si>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</si>
  <si>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</si>
  <si>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</si>
  <si>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</si>
  <si>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</si>
  <si>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</si>
  <si>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</si>
  <si>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</si>
  <si>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</si>
  <si>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</si>
  <si>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VOA SP SPE S/A.</t>
  </si>
  <si>
    <t>Arthur Siqueira (SBBP) – em Bragança Paulista</t>
  </si>
  <si>
    <t>Campo dos Amarais (SDAM) – em Campinas</t>
  </si>
  <si>
    <t>Doutor Antônio Ribeiro Nogueira Junior (SDIM) – em Itanhaém</t>
  </si>
  <si>
    <t>Comandante Rolim Adolfo Amaro (SBJD) – em Jundiaí</t>
  </si>
  <si>
    <t>Gastão Madeira (SDUB) – em Ubatuba</t>
  </si>
  <si>
    <t>SPE AEROPORTOS PAULISTA ASP S/A.</t>
  </si>
  <si>
    <t>Paulino Ribeiro de Andrade (SDDN) – em Andradina</t>
  </si>
  <si>
    <t>Dario Guarita (SBAU) – em Araçatuba</t>
  </si>
  <si>
    <t>Marcelo Pires Halzhausen (SNAX) – em Assis</t>
  </si>
  <si>
    <t>Chafei Amsei (SNBA) – em Barretos</t>
  </si>
  <si>
    <t>Moliterno de Dracena (SDDR) – em Dracena</t>
  </si>
  <si>
    <t>Doutor Ramalho Franco (SDPN) – em Penápolis</t>
  </si>
  <si>
    <t>Geraldo Moacir Bordon (SDEP) – em Presidente Epitácio</t>
  </si>
  <si>
    <t>Adhemar de Barros (SBDN) – em Presidente Prudente</t>
  </si>
  <si>
    <t>Professor Eriberto Manoel Reino (SBSR) – em São José do Rio Preto</t>
  </si>
  <si>
    <t>José Vicente Faria Lima (SDTP) – em Tupã</t>
  </si>
  <si>
    <t>Domingos Pignatari (SDVG) – em Votuporanga</t>
  </si>
  <si>
    <t>VOA SE SPE S/A.</t>
  </si>
  <si>
    <t>ARARAQUARA</t>
  </si>
  <si>
    <t>AVARÉ/ARANDU</t>
  </si>
  <si>
    <t>BAURU/AREALVA</t>
  </si>
  <si>
    <t>BRAGANÇA PAULISTA</t>
  </si>
  <si>
    <t>FRANCA</t>
  </si>
  <si>
    <t>ITANHAÉM</t>
  </si>
  <si>
    <t>JUNDIAÍ</t>
  </si>
  <si>
    <t>MARÍLIA</t>
  </si>
  <si>
    <t>REGISTRO</t>
  </si>
  <si>
    <t>RIBEIRÃO PRETO</t>
  </si>
  <si>
    <t>SÃO CARLOS</t>
  </si>
  <si>
    <t>SÃO MANUEL</t>
  </si>
  <si>
    <t>SOROCABA</t>
  </si>
  <si>
    <t>UBATUBA</t>
  </si>
  <si>
    <t xml:space="preserve"> CARGA (Kg)</t>
  </si>
  <si>
    <t>EMBARQUE</t>
  </si>
  <si>
    <t>CONEXÃO</t>
  </si>
  <si>
    <t>DESEMBARQUE</t>
  </si>
  <si>
    <t>TOTAL</t>
  </si>
  <si>
    <t>POUSO</t>
  </si>
  <si>
    <t>DECOLAGEM</t>
  </si>
  <si>
    <t>GUARATINGUETÁ</t>
  </si>
  <si>
    <t>FONTE:</t>
  </si>
  <si>
    <t>Estatística dos aeroportos administrados pela Concessionária ASP-Aeroportos Paulista</t>
  </si>
  <si>
    <t>PASSAGEIRO REGULAR</t>
  </si>
  <si>
    <t>PASSAGEIRO NÃO REGULAR</t>
  </si>
  <si>
    <t>AERONAVE REGULAR</t>
  </si>
  <si>
    <t>AERONAVE NÃO REGULAR</t>
  </si>
  <si>
    <t>ISENTOS</t>
  </si>
  <si>
    <t>São José do Rio Preto</t>
  </si>
  <si>
    <t>Presidente Prudente</t>
  </si>
  <si>
    <t>Araçatuba</t>
  </si>
  <si>
    <t>Barretos</t>
  </si>
  <si>
    <t>Votuporanga</t>
  </si>
  <si>
    <t>Assis</t>
  </si>
  <si>
    <t>Andradina</t>
  </si>
  <si>
    <t>Dracena</t>
  </si>
  <si>
    <t>Penápolis</t>
  </si>
  <si>
    <t>Presidente Epitácio</t>
  </si>
  <si>
    <t>Tupã</t>
  </si>
  <si>
    <t>SPE AEROPORTOS PAULISTA ASP S/A.
ANAC.</t>
  </si>
  <si>
    <t>VOA SE SPE S/A. e/ou  VOA SP SPE S/A.
ANAC.</t>
  </si>
  <si>
    <t>VOA-SE</t>
  </si>
  <si>
    <t>VOA-SP</t>
  </si>
  <si>
    <t>CAMPINAS</t>
  </si>
  <si>
    <t>ATUALIZADO EM:</t>
  </si>
  <si>
    <r>
      <rPr>
        <b/>
        <i/>
        <sz val="14"/>
        <color theme="1"/>
        <rFont val="Calibri"/>
        <family val="2"/>
        <scheme val="minor"/>
      </rPr>
      <t xml:space="preserve">EXERCÍCIO </t>
    </r>
    <r>
      <rPr>
        <b/>
        <i/>
        <sz val="14"/>
        <color rgb="FFC00000"/>
        <rFont val="Calibri"/>
        <family val="2"/>
        <scheme val="minor"/>
      </rPr>
      <t>2025</t>
    </r>
    <r>
      <rPr>
        <b/>
        <i/>
        <sz val="12"/>
        <color rgb="FFC00000"/>
        <rFont val="Calibri"/>
        <family val="2"/>
        <scheme val="minor"/>
      </rPr>
      <t xml:space="preserve">   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SUPERINTENDÊNCIA AEROPORTOS</t>
    </r>
  </si>
  <si>
    <t xml:space="preserve"> Estatística dos aeroportos administrados pelas Concessionárias VOA SP/SE </t>
  </si>
  <si>
    <t>TOTAL GERAL</t>
  </si>
  <si>
    <t>ACUMULADO 2025</t>
  </si>
  <si>
    <t>ASP</t>
  </si>
  <si>
    <t>CONCES</t>
  </si>
  <si>
    <t>MOVIMENTO NOS AEROPORTOS</t>
  </si>
  <si>
    <t>PASSAGEIRO REGULAR/NÃO REGULAR</t>
  </si>
  <si>
    <t>AERONAVE REGULAR/NÃO REGULAR</t>
  </si>
  <si>
    <t>Concessio-nária</t>
  </si>
  <si>
    <t>Total no mês  (Emb./Des.)</t>
  </si>
  <si>
    <t>Acumulado</t>
  </si>
  <si>
    <t>Total no mês (Pouso/Decl.)</t>
  </si>
  <si>
    <t>Total no mês (Emb./Des.)</t>
  </si>
  <si>
    <t>VOA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</si>
</sst>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sz val="11"/>
      <color theme="0"/>
      <name val="Aptos"/>
      <family val="2"/>
    </font>
    <font>
      <b/>
      <sz val="10"/>
      <name val="Aptos"/>
      <family val="2"/>
    </font>
    <font>
      <b/>
      <sz val="10"/>
      <color rgb="FF000000"/>
      <name val="Aptos"/>
      <family val="2"/>
    </font>
    <font>
      <b/>
      <sz val="12"/>
      <color rgb="FFFFFFFF"/>
      <name val="Aptos"/>
      <family val="2"/>
    </font>
    <font>
      <sz val="12"/>
      <color rgb="FFFFFFFF"/>
      <name val="Aptos"/>
      <family val="2"/>
    </font>
    <font>
      <b/>
      <sz val="12"/>
      <name val="Aptos"/>
      <family val="2"/>
    </font>
    <font>
      <b/>
      <sz val="23"/>
      <color theme="1" tint="0.14999847407452621"/>
      <name val="Aptos"/>
      <family val="2"/>
    </font>
    <font>
      <b/>
      <sz val="22"/>
      <color theme="1" tint="0.14999847407452621"/>
      <name val="Aptos"/>
      <family val="2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D6DCE5"/>
        <bgColor rgb="FF0072C8"/>
      </patternFill>
    </fill>
    <fill>
      <patternFill patternType="solid">
        <fgColor rgb="FFEAEAEA"/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72C8"/>
      </patternFill>
    </fill>
    <fill>
      <patternFill patternType="solid">
        <fgColor theme="0"/>
        <bgColor rgb="FF003366"/>
      </patternFill>
    </fill>
    <fill>
      <patternFill patternType="solid">
        <fgColor theme="0"/>
        <bgColor rgb="FF595959"/>
      </patternFill>
    </fill>
    <fill>
      <patternFill patternType="solid">
        <fgColor theme="9" tint="-0.249977111117893"/>
        <bgColor rgb="FF0072C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rgb="FF4F81BD"/>
      </patternFill>
    </fill>
    <fill>
      <patternFill patternType="solid">
        <fgColor theme="9" tint="-0.499984740745262"/>
        <bgColor rgb="FF595959"/>
      </patternFill>
    </fill>
    <fill>
      <patternFill patternType="solid">
        <fgColor theme="9" tint="0.79998168889431442"/>
        <bgColor rgb="FF0072C8"/>
      </patternFill>
    </fill>
    <fill>
      <patternFill patternType="solid">
        <fgColor theme="4" tint="-0.249977111117893"/>
        <bgColor rgb="FF0072C8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4F81BD"/>
      </patternFill>
    </fill>
    <fill>
      <patternFill patternType="solid">
        <fgColor theme="4" tint="-0.499984740745262"/>
        <bgColor rgb="FF595959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2C8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59595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rgb="FF0072C8"/>
      </patternFill>
    </fill>
    <fill>
      <patternFill patternType="solid">
        <fgColor theme="2" tint="-0.249977111117893"/>
        <bgColor rgb="FF4F81BD"/>
      </patternFill>
    </fill>
    <fill>
      <patternFill patternType="solid">
        <fgColor theme="2" tint="-0.249977111117893"/>
        <bgColor rgb="FF595959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hair">
        <color auto="1"/>
      </top>
      <bottom style="hair">
        <color auto="1"/>
      </bottom>
      <diagonal/>
    </border>
    <border>
      <left/>
      <right style="medium">
        <color theme="1" tint="0.34998626667073579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theme="1" tint="0.34998626667073579"/>
      </left>
      <right/>
      <top style="hair">
        <color auto="1"/>
      </top>
      <bottom/>
      <diagonal/>
    </border>
    <border>
      <left/>
      <right style="medium">
        <color theme="1" tint="0.34998626667073579"/>
      </right>
      <top style="hair">
        <color auto="1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theme="1" tint="0.34998626667073579"/>
      </left>
      <right/>
      <top/>
      <bottom style="hair">
        <color auto="1"/>
      </bottom>
      <diagonal/>
    </border>
    <border>
      <left/>
      <right style="medium">
        <color theme="1" tint="0.34998626667073579"/>
      </right>
      <top/>
      <bottom style="hair">
        <color auto="1"/>
      </bottom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hair">
        <color auto="1"/>
      </bottom>
      <diagonal/>
    </border>
    <border>
      <left/>
      <right style="medium">
        <color theme="6" tint="-0.499984740745262"/>
      </right>
      <top/>
      <bottom style="hair">
        <color auto="1"/>
      </bottom>
      <diagonal/>
    </border>
    <border>
      <left style="medium">
        <color theme="6" tint="-0.499984740745262"/>
      </left>
      <right/>
      <top style="hair">
        <color auto="1"/>
      </top>
      <bottom style="hair">
        <color auto="1"/>
      </bottom>
      <diagonal/>
    </border>
    <border>
      <left/>
      <right style="medium">
        <color theme="6" tint="-0.499984740745262"/>
      </right>
      <top style="hair">
        <color auto="1"/>
      </top>
      <bottom style="hair">
        <color auto="1"/>
      </bottom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166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3" borderId="6" xfId="0" applyFill="1" applyBorder="1" applyAlignment="1">
      <alignment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10" fillId="6" borderId="13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3" fontId="5" fillId="4" borderId="15" xfId="0" applyNumberFormat="1" applyFont="1" applyFill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/>
    </xf>
    <xf numFmtId="3" fontId="10" fillId="6" borderId="16" xfId="0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11" fillId="10" borderId="0" xfId="0" applyNumberFormat="1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3" fontId="12" fillId="14" borderId="17" xfId="0" applyNumberFormat="1" applyFont="1" applyFill="1" applyBorder="1" applyAlignment="1">
      <alignment horizontal="center" vertical="center"/>
    </xf>
    <xf numFmtId="3" fontId="12" fillId="14" borderId="18" xfId="0" applyNumberFormat="1" applyFont="1" applyFill="1" applyBorder="1" applyAlignment="1">
      <alignment horizontal="center" vertical="center"/>
    </xf>
    <xf numFmtId="3" fontId="11" fillId="15" borderId="19" xfId="0" applyNumberFormat="1" applyFont="1" applyFill="1" applyBorder="1" applyAlignment="1">
      <alignment horizontal="center" vertical="center"/>
    </xf>
    <xf numFmtId="3" fontId="12" fillId="15" borderId="17" xfId="0" applyNumberFormat="1" applyFont="1" applyFill="1" applyBorder="1" applyAlignment="1">
      <alignment horizontal="center" vertical="center"/>
    </xf>
    <xf numFmtId="3" fontId="12" fillId="15" borderId="18" xfId="0" applyNumberFormat="1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0" fillId="13" borderId="6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3" fontId="12" fillId="20" borderId="17" xfId="0" applyNumberFormat="1" applyFont="1" applyFill="1" applyBorder="1" applyAlignment="1">
      <alignment horizontal="center" vertical="center"/>
    </xf>
    <xf numFmtId="3" fontId="11" fillId="19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4" borderId="23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5" fillId="4" borderId="24" xfId="0" applyNumberFormat="1" applyFont="1" applyFill="1" applyBorder="1" applyAlignment="1">
      <alignment horizontal="center" vertical="center"/>
    </xf>
    <xf numFmtId="3" fontId="10" fillId="6" borderId="25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>
      <alignment horizontal="center" vertical="center"/>
    </xf>
    <xf numFmtId="3" fontId="10" fillId="6" borderId="29" xfId="0" applyNumberFormat="1" applyFont="1" applyFill="1" applyBorder="1" applyAlignment="1">
      <alignment horizontal="center" vertical="center"/>
    </xf>
    <xf numFmtId="3" fontId="5" fillId="2" borderId="30" xfId="0" applyNumberFormat="1" applyFont="1" applyFill="1" applyBorder="1" applyAlignment="1">
      <alignment horizontal="center" vertical="center"/>
    </xf>
    <xf numFmtId="3" fontId="10" fillId="6" borderId="31" xfId="0" applyNumberFormat="1" applyFont="1" applyFill="1" applyBorder="1" applyAlignment="1">
      <alignment horizontal="center" vertical="center"/>
    </xf>
    <xf numFmtId="3" fontId="5" fillId="4" borderId="30" xfId="0" applyNumberFormat="1" applyFont="1" applyFill="1" applyBorder="1" applyAlignment="1">
      <alignment horizontal="center" vertical="center"/>
    </xf>
    <xf numFmtId="3" fontId="12" fillId="19" borderId="32" xfId="0" applyNumberFormat="1" applyFont="1" applyFill="1" applyBorder="1" applyAlignment="1">
      <alignment horizontal="center" vertical="center"/>
    </xf>
    <xf numFmtId="3" fontId="11" fillId="20" borderId="17" xfId="0" applyNumberFormat="1" applyFont="1" applyFill="1" applyBorder="1" applyAlignment="1">
      <alignment horizontal="center" vertical="center"/>
    </xf>
    <xf numFmtId="0" fontId="0" fillId="23" borderId="0" xfId="0" applyFill="1"/>
    <xf numFmtId="0" fontId="13" fillId="24" borderId="0" xfId="0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3" fontId="5" fillId="25" borderId="0" xfId="0" applyNumberFormat="1" applyFont="1" applyFill="1" applyAlignment="1">
      <alignment horizontal="center" vertical="center"/>
    </xf>
    <xf numFmtId="3" fontId="11" fillId="26" borderId="0" xfId="0" applyNumberFormat="1" applyFont="1" applyFill="1" applyAlignment="1">
      <alignment horizontal="center" vertical="center"/>
    </xf>
    <xf numFmtId="0" fontId="8" fillId="27" borderId="40" xfId="0" applyFont="1" applyFill="1" applyBorder="1" applyAlignment="1">
      <alignment horizontal="center"/>
    </xf>
    <xf numFmtId="0" fontId="0" fillId="7" borderId="0" xfId="0" applyFill="1"/>
    <xf numFmtId="0" fontId="14" fillId="7" borderId="0" xfId="0" applyFont="1" applyFill="1" applyAlignment="1">
      <alignment horizontal="left" vertical="center" indent="1"/>
    </xf>
    <xf numFmtId="0" fontId="0" fillId="28" borderId="0" xfId="0" applyFill="1"/>
    <xf numFmtId="0" fontId="15" fillId="7" borderId="0" xfId="0" applyFont="1" applyFill="1" applyAlignment="1">
      <alignment horizontal="left" vertical="center" indent="1"/>
    </xf>
    <xf numFmtId="0" fontId="4" fillId="18" borderId="0" xfId="0" applyFont="1" applyFill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3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6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vertical="center"/>
    </xf>
    <xf numFmtId="3" fontId="11" fillId="19" borderId="32" xfId="0" applyNumberFormat="1" applyFont="1" applyFill="1" applyBorder="1" applyAlignment="1">
      <alignment horizontal="center" vertical="center"/>
    </xf>
    <xf numFmtId="0" fontId="28" fillId="0" borderId="0" xfId="3" applyFont="1"/>
    <xf numFmtId="0" fontId="29" fillId="0" borderId="0" xfId="0" applyFont="1"/>
    <xf numFmtId="0" fontId="4" fillId="31" borderId="46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24" borderId="48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 wrapText="1"/>
    </xf>
    <xf numFmtId="0" fontId="0" fillId="23" borderId="49" xfId="0" applyFill="1" applyBorder="1" applyAlignment="1">
      <alignment vertical="center"/>
    </xf>
    <xf numFmtId="3" fontId="5" fillId="2" borderId="50" xfId="0" applyNumberFormat="1" applyFont="1" applyFill="1" applyBorder="1" applyAlignment="1">
      <alignment horizontal="center" vertical="center"/>
    </xf>
    <xf numFmtId="3" fontId="5" fillId="4" borderId="51" xfId="0" applyNumberFormat="1" applyFont="1" applyFill="1" applyBorder="1" applyAlignment="1">
      <alignment horizontal="center" vertical="center"/>
    </xf>
    <xf numFmtId="3" fontId="5" fillId="4" borderId="50" xfId="0" applyNumberFormat="1" applyFont="1" applyFill="1" applyBorder="1" applyAlignment="1">
      <alignment horizontal="center" vertical="center"/>
    </xf>
    <xf numFmtId="3" fontId="5" fillId="2" borderId="51" xfId="0" applyNumberFormat="1" applyFont="1" applyFill="1" applyBorder="1" applyAlignment="1">
      <alignment horizontal="center" vertical="center"/>
    </xf>
    <xf numFmtId="3" fontId="5" fillId="4" borderId="49" xfId="0" applyNumberFormat="1" applyFont="1" applyFill="1" applyBorder="1" applyAlignment="1">
      <alignment horizontal="center" vertical="center"/>
    </xf>
    <xf numFmtId="3" fontId="5" fillId="4" borderId="47" xfId="0" applyNumberFormat="1" applyFont="1" applyFill="1" applyBorder="1" applyAlignment="1">
      <alignment horizontal="center" vertical="center"/>
    </xf>
    <xf numFmtId="0" fontId="4" fillId="22" borderId="52" xfId="0" applyFont="1" applyFill="1" applyBorder="1" applyAlignment="1">
      <alignment horizontal="center" vertical="center"/>
    </xf>
    <xf numFmtId="3" fontId="12" fillId="32" borderId="21" xfId="0" applyNumberFormat="1" applyFont="1" applyFill="1" applyBorder="1" applyAlignment="1">
      <alignment horizontal="center" vertical="center"/>
    </xf>
    <xf numFmtId="3" fontId="12" fillId="32" borderId="22" xfId="0" applyNumberFormat="1" applyFont="1" applyFill="1" applyBorder="1" applyAlignment="1">
      <alignment horizontal="center" vertical="center"/>
    </xf>
    <xf numFmtId="3" fontId="12" fillId="33" borderId="21" xfId="0" applyNumberFormat="1" applyFont="1" applyFill="1" applyBorder="1" applyAlignment="1">
      <alignment horizontal="center" vertical="center"/>
    </xf>
    <xf numFmtId="3" fontId="12" fillId="33" borderId="22" xfId="0" applyNumberFormat="1" applyFont="1" applyFill="1" applyBorder="1" applyAlignment="1">
      <alignment horizontal="center" vertical="center"/>
    </xf>
    <xf numFmtId="3" fontId="12" fillId="15" borderId="53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14" fontId="17" fillId="21" borderId="37" xfId="1" applyNumberFormat="1" applyFont="1" applyFill="1" applyBorder="1" applyAlignment="1">
      <alignment horizontal="center" vertical="center"/>
    </xf>
    <xf numFmtId="14" fontId="17" fillId="21" borderId="38" xfId="1" applyNumberFormat="1" applyFont="1" applyFill="1" applyBorder="1" applyAlignment="1">
      <alignment horizontal="center" vertical="center"/>
    </xf>
    <xf numFmtId="14" fontId="18" fillId="0" borderId="37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4" fillId="31" borderId="20" xfId="0" applyFont="1" applyFill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4" fillId="30" borderId="46" xfId="0" applyFont="1" applyFill="1" applyBorder="1" applyAlignment="1">
      <alignment horizontal="center" vertical="center"/>
    </xf>
    <xf numFmtId="0" fontId="4" fillId="30" borderId="47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8" fillId="27" borderId="44" xfId="0" applyFont="1" applyFill="1" applyBorder="1" applyAlignment="1">
      <alignment horizontal="center"/>
    </xf>
    <xf numFmtId="0" fontId="8" fillId="27" borderId="4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19" fillId="23" borderId="0" xfId="0" applyFont="1" applyFill="1" applyAlignment="1">
      <alignment horizontal="center" vertical="center" textRotation="90" wrapText="1"/>
    </xf>
    <xf numFmtId="0" fontId="4" fillId="12" borderId="0" xfId="0" applyFont="1" applyFill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19" fillId="28" borderId="0" xfId="0" applyFont="1" applyFill="1" applyAlignment="1">
      <alignment horizontal="center" vertical="center" textRotation="90"/>
    </xf>
    <xf numFmtId="0" fontId="4" fillId="18" borderId="0" xfId="0" applyFont="1" applyFill="1" applyAlignment="1">
      <alignment horizontal="center" vertical="center"/>
    </xf>
    <xf numFmtId="0" fontId="4" fillId="17" borderId="34" xfId="0" applyFont="1" applyFill="1" applyBorder="1" applyAlignment="1">
      <alignment horizontal="center" vertical="center"/>
    </xf>
    <xf numFmtId="0" fontId="4" fillId="17" borderId="35" xfId="0" applyFont="1" applyFill="1" applyBorder="1" applyAlignment="1">
      <alignment horizontal="center" vertical="center"/>
    </xf>
    <xf numFmtId="0" fontId="4" fillId="17" borderId="36" xfId="0" applyFont="1" applyFill="1" applyBorder="1" applyAlignment="1">
      <alignment horizontal="center" vertical="center"/>
    </xf>
  </cellXfs>
  <cellStyles count="5">
    <cellStyle name="Hiperlink" xfId="3" builtinId="8"/>
    <cellStyle name="Normal" xfId="0" builtinId="0"/>
    <cellStyle name="Normal 12" xfId="1" xr:uid="{2D454306-E059-41F6-A226-65D391CC9A63}"/>
    <cellStyle name="Vírgula 2 2 3" xfId="2" xr:uid="{1ADF3EEC-554C-48CA-B2FB-CA6006FEA2D5}"/>
    <cellStyle name="Vírgula 2 2 3 2" xfId="4" xr:uid="{6CAB173F-5495-4E12-B0A8-5CE3E1F420B8}"/>
  </cellStyles>
  <dxfs count="0"/>
  <tableStyles count="0" defaultTableStyle="TableStyleMedium2" defaultPivotStyle="PivotStyleLight16"/>
  <colors>
    <mruColors>
      <color rgb="FF800000"/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SBJD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MAPA ESQUEM&#193;TICO - CONCESS&#213;ES'!A1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MAPA ESQUEM&#193;TICO - CONCESS&#213;E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AEROPORTOS ASP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AEROPORTOS VO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6</xdr:row>
      <xdr:rowOff>171449</xdr:rowOff>
    </xdr:from>
    <xdr:to>
      <xdr:col>12</xdr:col>
      <xdr:colOff>466725</xdr:colOff>
      <xdr:row>32</xdr:row>
      <xdr:rowOff>123825</xdr:rowOff>
    </xdr:to>
    <xdr:pic>
      <xdr:nvPicPr>
        <xdr:cNvPr id="2" name="Imagem 1" descr="mapa de sao paulo, estado de brasil. ilustración vectorial 13117758 Vector  en Vecteezy">
          <a:extLst>
            <a:ext uri="{FF2B5EF4-FFF2-40B4-BE49-F238E27FC236}">
              <a16:creationId xmlns:a16="http://schemas.microsoft.com/office/drawing/2014/main" id="{E7C2BC8A-F9D0-4718-84CB-24B87D42B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0" t="17231"/>
        <a:stretch/>
      </xdr:blipFill>
      <xdr:spPr bwMode="auto">
        <a:xfrm>
          <a:off x="142875" y="1381124"/>
          <a:ext cx="7029450" cy="5353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514350</xdr:colOff>
      <xdr:row>21</xdr:row>
      <xdr:rowOff>85726</xdr:rowOff>
    </xdr:from>
    <xdr:to>
      <xdr:col>9</xdr:col>
      <xdr:colOff>190500</xdr:colOff>
      <xdr:row>22</xdr:row>
      <xdr:rowOff>175873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9356DE53-9AF5-4DA0-97A5-4BAAB36B17A8}"/>
            </a:ext>
          </a:extLst>
        </xdr:cNvPr>
        <xdr:cNvSpPr/>
      </xdr:nvSpPr>
      <xdr:spPr>
        <a:xfrm>
          <a:off x="4781550" y="4371976"/>
          <a:ext cx="285750" cy="28064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504825</xdr:colOff>
      <xdr:row>19</xdr:row>
      <xdr:rowOff>114301</xdr:rowOff>
    </xdr:from>
    <xdr:to>
      <xdr:col>11</xdr:col>
      <xdr:colOff>180975</xdr:colOff>
      <xdr:row>21</xdr:row>
      <xdr:rowOff>13948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D400E3A7-A4EB-4D27-B5E1-3D5000BA1D33}"/>
            </a:ext>
          </a:extLst>
        </xdr:cNvPr>
        <xdr:cNvSpPr/>
      </xdr:nvSpPr>
      <xdr:spPr>
        <a:xfrm>
          <a:off x="5991225" y="4000501"/>
          <a:ext cx="285750" cy="29969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38100</xdr:colOff>
      <xdr:row>17</xdr:row>
      <xdr:rowOff>47626</xdr:rowOff>
    </xdr:from>
    <xdr:to>
      <xdr:col>9</xdr:col>
      <xdr:colOff>323850</xdr:colOff>
      <xdr:row>18</xdr:row>
      <xdr:rowOff>137773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CF308D0-5F44-49EE-955E-F4D12023916F}"/>
            </a:ext>
          </a:extLst>
        </xdr:cNvPr>
        <xdr:cNvSpPr/>
      </xdr:nvSpPr>
      <xdr:spPr>
        <a:xfrm>
          <a:off x="4914900" y="3514726"/>
          <a:ext cx="285750" cy="29969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381000</xdr:colOff>
      <xdr:row>18</xdr:row>
      <xdr:rowOff>9526</xdr:rowOff>
    </xdr:from>
    <xdr:to>
      <xdr:col>9</xdr:col>
      <xdr:colOff>57150</xdr:colOff>
      <xdr:row>19</xdr:row>
      <xdr:rowOff>99673</xdr:rowOff>
    </xdr:to>
    <xdr:sp macro="" textlink="">
      <xdr:nvSpPr>
        <xdr:cNvPr id="6" name="Elips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118BFF-25C7-428C-8D2B-05E9B9D6CA9E}"/>
            </a:ext>
          </a:extLst>
        </xdr:cNvPr>
        <xdr:cNvSpPr/>
      </xdr:nvSpPr>
      <xdr:spPr>
        <a:xfrm>
          <a:off x="4648200" y="3686176"/>
          <a:ext cx="285750" cy="299697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247650</xdr:colOff>
      <xdr:row>16</xdr:row>
      <xdr:rowOff>161926</xdr:rowOff>
    </xdr:from>
    <xdr:to>
      <xdr:col>8</xdr:col>
      <xdr:colOff>533400</xdr:colOff>
      <xdr:row>18</xdr:row>
      <xdr:rowOff>52048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147F96E7-D990-4EF3-B8A3-4EF09D0CE114}"/>
            </a:ext>
          </a:extLst>
        </xdr:cNvPr>
        <xdr:cNvSpPr/>
      </xdr:nvSpPr>
      <xdr:spPr>
        <a:xfrm>
          <a:off x="4514850" y="3419476"/>
          <a:ext cx="285750" cy="309222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000"/>
        </a:p>
      </xdr:txBody>
    </xdr:sp>
    <xdr:clientData/>
  </xdr:twoCellAnchor>
  <xdr:twoCellAnchor>
    <xdr:from>
      <xdr:col>10</xdr:col>
      <xdr:colOff>371475</xdr:colOff>
      <xdr:row>17</xdr:row>
      <xdr:rowOff>95251</xdr:rowOff>
    </xdr:from>
    <xdr:to>
      <xdr:col>11</xdr:col>
      <xdr:colOff>47625</xdr:colOff>
      <xdr:row>18</xdr:row>
      <xdr:rowOff>185398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8A143A28-4C94-4C96-8F95-0E61A5BF3AB5}"/>
            </a:ext>
          </a:extLst>
        </xdr:cNvPr>
        <xdr:cNvSpPr/>
      </xdr:nvSpPr>
      <xdr:spPr>
        <a:xfrm>
          <a:off x="5857875" y="3562351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190500</xdr:colOff>
      <xdr:row>22</xdr:row>
      <xdr:rowOff>152401</xdr:rowOff>
    </xdr:from>
    <xdr:to>
      <xdr:col>7</xdr:col>
      <xdr:colOff>476250</xdr:colOff>
      <xdr:row>24</xdr:row>
      <xdr:rowOff>52048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1B8DB4E-E9D0-4729-B1CB-3132E9BC2708}"/>
            </a:ext>
          </a:extLst>
        </xdr:cNvPr>
        <xdr:cNvSpPr/>
      </xdr:nvSpPr>
      <xdr:spPr>
        <a:xfrm>
          <a:off x="3848100" y="4629151"/>
          <a:ext cx="285750" cy="31874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533400</xdr:colOff>
      <xdr:row>19</xdr:row>
      <xdr:rowOff>28576</xdr:rowOff>
    </xdr:from>
    <xdr:to>
      <xdr:col>8</xdr:col>
      <xdr:colOff>209550</xdr:colOff>
      <xdr:row>20</xdr:row>
      <xdr:rowOff>118723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9B25EE6E-F5AB-4A86-B039-EE94ADAC5971}"/>
            </a:ext>
          </a:extLst>
        </xdr:cNvPr>
        <xdr:cNvSpPr/>
      </xdr:nvSpPr>
      <xdr:spPr>
        <a:xfrm>
          <a:off x="4191000" y="3914776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57150</xdr:colOff>
      <xdr:row>17</xdr:row>
      <xdr:rowOff>180976</xdr:rowOff>
    </xdr:from>
    <xdr:to>
      <xdr:col>6</xdr:col>
      <xdr:colOff>342900</xdr:colOff>
      <xdr:row>19</xdr:row>
      <xdr:rowOff>80623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F7BBAC19-F91A-4774-B9C0-A88D44104838}"/>
            </a:ext>
          </a:extLst>
        </xdr:cNvPr>
        <xdr:cNvSpPr/>
      </xdr:nvSpPr>
      <xdr:spPr>
        <a:xfrm>
          <a:off x="3105150" y="3648076"/>
          <a:ext cx="285750" cy="31874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371475</xdr:colOff>
      <xdr:row>16</xdr:row>
      <xdr:rowOff>66676</xdr:rowOff>
    </xdr:from>
    <xdr:to>
      <xdr:col>7</xdr:col>
      <xdr:colOff>47625</xdr:colOff>
      <xdr:row>17</xdr:row>
      <xdr:rowOff>147298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9FDB1E16-BF2D-41D4-9006-9022144B270F}"/>
            </a:ext>
          </a:extLst>
        </xdr:cNvPr>
        <xdr:cNvSpPr/>
      </xdr:nvSpPr>
      <xdr:spPr>
        <a:xfrm>
          <a:off x="3419475" y="3324226"/>
          <a:ext cx="285750" cy="290172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257175</xdr:colOff>
      <xdr:row>13</xdr:row>
      <xdr:rowOff>177312</xdr:rowOff>
    </xdr:from>
    <xdr:to>
      <xdr:col>7</xdr:col>
      <xdr:colOff>542925</xdr:colOff>
      <xdr:row>15</xdr:row>
      <xdr:rowOff>76959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28E0D16C-3259-4B8A-ACF3-B6C24ADEAD90}"/>
            </a:ext>
          </a:extLst>
        </xdr:cNvPr>
        <xdr:cNvSpPr/>
      </xdr:nvSpPr>
      <xdr:spPr>
        <a:xfrm>
          <a:off x="3914775" y="2806212"/>
          <a:ext cx="285750" cy="31874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28575</xdr:colOff>
      <xdr:row>13</xdr:row>
      <xdr:rowOff>47626</xdr:rowOff>
    </xdr:from>
    <xdr:to>
      <xdr:col>7</xdr:col>
      <xdr:colOff>314325</xdr:colOff>
      <xdr:row>14</xdr:row>
      <xdr:rowOff>137773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F96466FD-5DC1-4F24-B2F2-A25D5B301036}"/>
            </a:ext>
          </a:extLst>
        </xdr:cNvPr>
        <xdr:cNvSpPr/>
      </xdr:nvSpPr>
      <xdr:spPr>
        <a:xfrm>
          <a:off x="3686175" y="2676526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333375</xdr:colOff>
      <xdr:row>11</xdr:row>
      <xdr:rowOff>57151</xdr:rowOff>
    </xdr:from>
    <xdr:to>
      <xdr:col>8</xdr:col>
      <xdr:colOff>9525</xdr:colOff>
      <xdr:row>12</xdr:row>
      <xdr:rowOff>147298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36ECD3DF-87A0-49E8-9912-E5394BA7F0A3}"/>
            </a:ext>
          </a:extLst>
        </xdr:cNvPr>
        <xdr:cNvSpPr/>
      </xdr:nvSpPr>
      <xdr:spPr>
        <a:xfrm>
          <a:off x="3990975" y="2266951"/>
          <a:ext cx="285750" cy="299697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66675</xdr:colOff>
      <xdr:row>9</xdr:row>
      <xdr:rowOff>133351</xdr:rowOff>
    </xdr:from>
    <xdr:to>
      <xdr:col>8</xdr:col>
      <xdr:colOff>352425</xdr:colOff>
      <xdr:row>11</xdr:row>
      <xdr:rowOff>5442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E70BFC88-B9A1-4C30-8179-4667E3D6FC3D}"/>
            </a:ext>
          </a:extLst>
        </xdr:cNvPr>
        <xdr:cNvSpPr/>
      </xdr:nvSpPr>
      <xdr:spPr>
        <a:xfrm>
          <a:off x="4333875" y="1924051"/>
          <a:ext cx="285750" cy="291191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9525</xdr:colOff>
      <xdr:row>14</xdr:row>
      <xdr:rowOff>133351</xdr:rowOff>
    </xdr:from>
    <xdr:to>
      <xdr:col>6</xdr:col>
      <xdr:colOff>295275</xdr:colOff>
      <xdr:row>16</xdr:row>
      <xdr:rowOff>23473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C65F3003-39CF-4445-8457-056DAF8D0592}"/>
            </a:ext>
          </a:extLst>
        </xdr:cNvPr>
        <xdr:cNvSpPr/>
      </xdr:nvSpPr>
      <xdr:spPr>
        <a:xfrm>
          <a:off x="3057525" y="2971801"/>
          <a:ext cx="285750" cy="309222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38100</xdr:colOff>
      <xdr:row>14</xdr:row>
      <xdr:rowOff>114301</xdr:rowOff>
    </xdr:from>
    <xdr:to>
      <xdr:col>5</xdr:col>
      <xdr:colOff>323850</xdr:colOff>
      <xdr:row>16</xdr:row>
      <xdr:rowOff>4423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231856DD-D207-465C-BEEA-B4030EE38F68}"/>
            </a:ext>
          </a:extLst>
        </xdr:cNvPr>
        <xdr:cNvSpPr/>
      </xdr:nvSpPr>
      <xdr:spPr>
        <a:xfrm>
          <a:off x="2476500" y="2952751"/>
          <a:ext cx="285750" cy="309222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104775</xdr:colOff>
      <xdr:row>15</xdr:row>
      <xdr:rowOff>142876</xdr:rowOff>
    </xdr:from>
    <xdr:to>
      <xdr:col>4</xdr:col>
      <xdr:colOff>390525</xdr:colOff>
      <xdr:row>17</xdr:row>
      <xdr:rowOff>23473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72DBB80-E344-47C9-BFB0-6B3E27EA91DE}"/>
            </a:ext>
          </a:extLst>
        </xdr:cNvPr>
        <xdr:cNvSpPr/>
      </xdr:nvSpPr>
      <xdr:spPr>
        <a:xfrm>
          <a:off x="1933575" y="319087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133350</xdr:colOff>
      <xdr:row>13</xdr:row>
      <xdr:rowOff>66676</xdr:rowOff>
    </xdr:from>
    <xdr:to>
      <xdr:col>4</xdr:col>
      <xdr:colOff>419100</xdr:colOff>
      <xdr:row>14</xdr:row>
      <xdr:rowOff>156823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CE10CA88-3C92-4385-8532-6652E1F97867}"/>
            </a:ext>
          </a:extLst>
        </xdr:cNvPr>
        <xdr:cNvSpPr/>
      </xdr:nvSpPr>
      <xdr:spPr>
        <a:xfrm>
          <a:off x="1962150" y="269557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533400</xdr:colOff>
      <xdr:row>11</xdr:row>
      <xdr:rowOff>152401</xdr:rowOff>
    </xdr:from>
    <xdr:to>
      <xdr:col>5</xdr:col>
      <xdr:colOff>209550</xdr:colOff>
      <xdr:row>13</xdr:row>
      <xdr:rowOff>52048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C3E7BC07-4D04-43F9-9C97-4533C3B55339}"/>
            </a:ext>
          </a:extLst>
        </xdr:cNvPr>
        <xdr:cNvSpPr/>
      </xdr:nvSpPr>
      <xdr:spPr>
        <a:xfrm>
          <a:off x="2362200" y="2362201"/>
          <a:ext cx="285750" cy="31874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257175</xdr:colOff>
      <xdr:row>10</xdr:row>
      <xdr:rowOff>180976</xdr:rowOff>
    </xdr:from>
    <xdr:to>
      <xdr:col>4</xdr:col>
      <xdr:colOff>542925</xdr:colOff>
      <xdr:row>12</xdr:row>
      <xdr:rowOff>80623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C2BF6021-7468-45A6-8131-A8332C5A4FBC}"/>
            </a:ext>
          </a:extLst>
        </xdr:cNvPr>
        <xdr:cNvSpPr/>
      </xdr:nvSpPr>
      <xdr:spPr>
        <a:xfrm>
          <a:off x="2085975" y="2181226"/>
          <a:ext cx="285750" cy="31874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28575</xdr:colOff>
      <xdr:row>8</xdr:row>
      <xdr:rowOff>133351</xdr:rowOff>
    </xdr:from>
    <xdr:to>
      <xdr:col>5</xdr:col>
      <xdr:colOff>314325</xdr:colOff>
      <xdr:row>10</xdr:row>
      <xdr:rowOff>32998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20FF1E3F-ACBE-4B5A-A36F-CCB11AE67098}"/>
            </a:ext>
          </a:extLst>
        </xdr:cNvPr>
        <xdr:cNvSpPr/>
      </xdr:nvSpPr>
      <xdr:spPr>
        <a:xfrm>
          <a:off x="2466975" y="1733551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381000</xdr:colOff>
      <xdr:row>10</xdr:row>
      <xdr:rowOff>9526</xdr:rowOff>
    </xdr:from>
    <xdr:to>
      <xdr:col>6</xdr:col>
      <xdr:colOff>57150</xdr:colOff>
      <xdr:row>11</xdr:row>
      <xdr:rowOff>99673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C455AAB5-626A-497A-AC6B-87A57ACDC7AA}"/>
            </a:ext>
          </a:extLst>
        </xdr:cNvPr>
        <xdr:cNvSpPr/>
      </xdr:nvSpPr>
      <xdr:spPr>
        <a:xfrm>
          <a:off x="2819400" y="200977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314325</xdr:colOff>
      <xdr:row>9</xdr:row>
      <xdr:rowOff>104776</xdr:rowOff>
    </xdr:from>
    <xdr:to>
      <xdr:col>6</xdr:col>
      <xdr:colOff>600075</xdr:colOff>
      <xdr:row>11</xdr:row>
      <xdr:rowOff>4423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6EE4A591-2D29-432F-B79B-128005D83C00}"/>
            </a:ext>
          </a:extLst>
        </xdr:cNvPr>
        <xdr:cNvSpPr/>
      </xdr:nvSpPr>
      <xdr:spPr>
        <a:xfrm>
          <a:off x="3362325" y="1895476"/>
          <a:ext cx="285750" cy="31874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285750</xdr:colOff>
      <xdr:row>10</xdr:row>
      <xdr:rowOff>28576</xdr:rowOff>
    </xdr:from>
    <xdr:to>
      <xdr:col>3</xdr:col>
      <xdr:colOff>571500</xdr:colOff>
      <xdr:row>11</xdr:row>
      <xdr:rowOff>118723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376F3F44-F78B-4CA7-B6B5-2A25A29E50F1}"/>
            </a:ext>
          </a:extLst>
        </xdr:cNvPr>
        <xdr:cNvSpPr/>
      </xdr:nvSpPr>
      <xdr:spPr>
        <a:xfrm>
          <a:off x="1504950" y="202882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57150</xdr:colOff>
      <xdr:row>12</xdr:row>
      <xdr:rowOff>57151</xdr:rowOff>
    </xdr:from>
    <xdr:to>
      <xdr:col>3</xdr:col>
      <xdr:colOff>342900</xdr:colOff>
      <xdr:row>13</xdr:row>
      <xdr:rowOff>147298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7595214-EE49-47FC-8A30-CDC33E223668}"/>
            </a:ext>
          </a:extLst>
        </xdr:cNvPr>
        <xdr:cNvSpPr/>
      </xdr:nvSpPr>
      <xdr:spPr>
        <a:xfrm>
          <a:off x="1276350" y="2476501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114300</xdr:colOff>
      <xdr:row>15</xdr:row>
      <xdr:rowOff>19051</xdr:rowOff>
    </xdr:from>
    <xdr:to>
      <xdr:col>3</xdr:col>
      <xdr:colOff>400050</xdr:colOff>
      <xdr:row>16</xdr:row>
      <xdr:rowOff>99673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FAC4C396-13C7-42E3-B132-0930E958B93F}"/>
            </a:ext>
          </a:extLst>
        </xdr:cNvPr>
        <xdr:cNvSpPr/>
      </xdr:nvSpPr>
      <xdr:spPr>
        <a:xfrm>
          <a:off x="1333500" y="3067051"/>
          <a:ext cx="285750" cy="290172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219075</xdr:colOff>
      <xdr:row>14</xdr:row>
      <xdr:rowOff>28576</xdr:rowOff>
    </xdr:from>
    <xdr:to>
      <xdr:col>2</xdr:col>
      <xdr:colOff>504825</xdr:colOff>
      <xdr:row>15</xdr:row>
      <xdr:rowOff>118723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52EE7AA9-2834-4AA9-8B15-EACE078943A5}"/>
            </a:ext>
          </a:extLst>
        </xdr:cNvPr>
        <xdr:cNvSpPr/>
      </xdr:nvSpPr>
      <xdr:spPr>
        <a:xfrm>
          <a:off x="828675" y="2867026"/>
          <a:ext cx="285750" cy="299697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227136</xdr:colOff>
      <xdr:row>17</xdr:row>
      <xdr:rowOff>11498</xdr:rowOff>
    </xdr:from>
    <xdr:to>
      <xdr:col>8</xdr:col>
      <xdr:colOff>577453</xdr:colOff>
      <xdr:row>17</xdr:row>
      <xdr:rowOff>142875</xdr:rowOff>
    </xdr:to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C1A89466-DF73-4D0A-B1F0-C6405384F000}"/>
            </a:ext>
          </a:extLst>
        </xdr:cNvPr>
        <xdr:cNvSpPr txBox="1"/>
      </xdr:nvSpPr>
      <xdr:spPr>
        <a:xfrm>
          <a:off x="4494336" y="3478598"/>
          <a:ext cx="350317" cy="131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SBBP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261</xdr:colOff>
      <xdr:row>17</xdr:row>
      <xdr:rowOff>112853</xdr:rowOff>
    </xdr:from>
    <xdr:to>
      <xdr:col>9</xdr:col>
      <xdr:colOff>399212</xdr:colOff>
      <xdr:row>18</xdr:row>
      <xdr:rowOff>51078</xdr:rowOff>
    </xdr:to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C00DCA3A-0BFA-4EBC-85E7-F188CC6ECD99}"/>
            </a:ext>
          </a:extLst>
        </xdr:cNvPr>
        <xdr:cNvSpPr txBox="1"/>
      </xdr:nvSpPr>
      <xdr:spPr>
        <a:xfrm>
          <a:off x="4877061" y="3579953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SDAM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364058</xdr:colOff>
      <xdr:row>18</xdr:row>
      <xdr:rowOff>61316</xdr:rowOff>
    </xdr:from>
    <xdr:to>
      <xdr:col>9</xdr:col>
      <xdr:colOff>107156</xdr:colOff>
      <xdr:row>19</xdr:row>
      <xdr:rowOff>2193</xdr:rowOff>
    </xdr:to>
    <xdr:sp macro="" textlink="">
      <xdr:nvSpPr>
        <xdr:cNvPr id="32" name="CaixaDeTexto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2A675F-BFCA-4C5D-AC8A-3D3CC6E7E9B9}"/>
            </a:ext>
          </a:extLst>
        </xdr:cNvPr>
        <xdr:cNvSpPr txBox="1"/>
      </xdr:nvSpPr>
      <xdr:spPr>
        <a:xfrm>
          <a:off x="4631258" y="3737966"/>
          <a:ext cx="352698" cy="150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SBJD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471488</xdr:colOff>
      <xdr:row>19</xdr:row>
      <xdr:rowOff>180928</xdr:rowOff>
    </xdr:from>
    <xdr:to>
      <xdr:col>11</xdr:col>
      <xdr:colOff>260839</xdr:colOff>
      <xdr:row>20</xdr:row>
      <xdr:rowOff>119153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0CBC2E72-A08C-4DB0-ACF3-75E4667D712F}"/>
            </a:ext>
          </a:extLst>
        </xdr:cNvPr>
        <xdr:cNvSpPr txBox="1"/>
      </xdr:nvSpPr>
      <xdr:spPr>
        <a:xfrm>
          <a:off x="5957888" y="4067128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SDUB</a:t>
          </a:r>
        </a:p>
      </xdr:txBody>
    </xdr:sp>
    <xdr:clientData/>
  </xdr:twoCellAnchor>
  <xdr:twoCellAnchor>
    <xdr:from>
      <xdr:col>8</xdr:col>
      <xdr:colOff>481013</xdr:colOff>
      <xdr:row>21</xdr:row>
      <xdr:rowOff>132113</xdr:rowOff>
    </xdr:from>
    <xdr:to>
      <xdr:col>9</xdr:col>
      <xdr:colOff>270364</xdr:colOff>
      <xdr:row>22</xdr:row>
      <xdr:rowOff>70338</xdr:rowOff>
    </xdr:to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BFF30516-1D18-48C0-9FCD-524095CB9F2E}"/>
            </a:ext>
          </a:extLst>
        </xdr:cNvPr>
        <xdr:cNvSpPr txBox="1"/>
      </xdr:nvSpPr>
      <xdr:spPr>
        <a:xfrm>
          <a:off x="4748213" y="4418363"/>
          <a:ext cx="398951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SDIM</a:t>
          </a:r>
        </a:p>
      </xdr:txBody>
    </xdr:sp>
    <xdr:clientData/>
  </xdr:twoCellAnchor>
  <xdr:twoCellAnchor>
    <xdr:from>
      <xdr:col>10</xdr:col>
      <xdr:colOff>333742</xdr:colOff>
      <xdr:row>17</xdr:row>
      <xdr:rowOff>155350</xdr:rowOff>
    </xdr:from>
    <xdr:to>
      <xdr:col>11</xdr:col>
      <xdr:colOff>123093</xdr:colOff>
      <xdr:row>18</xdr:row>
      <xdr:rowOff>93575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E2AE1D10-0BFD-4E6B-B6B1-6B4C834F7B30}"/>
            </a:ext>
          </a:extLst>
        </xdr:cNvPr>
        <xdr:cNvSpPr txBox="1"/>
      </xdr:nvSpPr>
      <xdr:spPr>
        <a:xfrm>
          <a:off x="5820142" y="3622450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SBGW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156431</xdr:colOff>
      <xdr:row>23</xdr:row>
      <xdr:rowOff>7556</xdr:rowOff>
    </xdr:from>
    <xdr:to>
      <xdr:col>7</xdr:col>
      <xdr:colOff>553916</xdr:colOff>
      <xdr:row>23</xdr:row>
      <xdr:rowOff>136281</xdr:rowOff>
    </xdr:to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473C29A6-66C7-418B-95FF-FE99396F0939}"/>
            </a:ext>
          </a:extLst>
        </xdr:cNvPr>
        <xdr:cNvSpPr txBox="1"/>
      </xdr:nvSpPr>
      <xdr:spPr>
        <a:xfrm>
          <a:off x="3814031" y="4693856"/>
          <a:ext cx="397485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SSRG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499331</xdr:colOff>
      <xdr:row>19</xdr:row>
      <xdr:rowOff>79360</xdr:rowOff>
    </xdr:from>
    <xdr:to>
      <xdr:col>8</xdr:col>
      <xdr:colOff>288681</xdr:colOff>
      <xdr:row>20</xdr:row>
      <xdr:rowOff>17585</xdr:rowOff>
    </xdr:to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85808F73-00DE-4778-8D9B-61C0073C54C4}"/>
            </a:ext>
          </a:extLst>
        </xdr:cNvPr>
        <xdr:cNvSpPr txBox="1"/>
      </xdr:nvSpPr>
      <xdr:spPr>
        <a:xfrm>
          <a:off x="4156931" y="3965560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SDCO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21616</xdr:colOff>
      <xdr:row>18</xdr:row>
      <xdr:rowOff>33933</xdr:rowOff>
    </xdr:from>
    <xdr:to>
      <xdr:col>6</xdr:col>
      <xdr:colOff>419101</xdr:colOff>
      <xdr:row>18</xdr:row>
      <xdr:rowOff>162658</xdr:rowOff>
    </xdr:to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8DE4C465-E2D6-4035-8EBE-F9B3D0D35D29}"/>
            </a:ext>
          </a:extLst>
        </xdr:cNvPr>
        <xdr:cNvSpPr txBox="1"/>
      </xdr:nvSpPr>
      <xdr:spPr>
        <a:xfrm>
          <a:off x="3069616" y="3710583"/>
          <a:ext cx="397485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SDRR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342535</xdr:colOff>
      <xdr:row>16</xdr:row>
      <xdr:rowOff>113064</xdr:rowOff>
    </xdr:from>
    <xdr:to>
      <xdr:col>7</xdr:col>
      <xdr:colOff>131885</xdr:colOff>
      <xdr:row>17</xdr:row>
      <xdr:rowOff>43962</xdr:rowOff>
    </xdr:to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2784DB69-ED45-4D73-823E-AD26415F629A}"/>
            </a:ext>
          </a:extLst>
        </xdr:cNvPr>
        <xdr:cNvSpPr txBox="1"/>
      </xdr:nvSpPr>
      <xdr:spPr>
        <a:xfrm>
          <a:off x="3390535" y="3370614"/>
          <a:ext cx="398950" cy="140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SDNO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223838</xdr:colOff>
      <xdr:row>14</xdr:row>
      <xdr:rowOff>31003</xdr:rowOff>
    </xdr:from>
    <xdr:to>
      <xdr:col>8</xdr:col>
      <xdr:colOff>13188</xdr:colOff>
      <xdr:row>14</xdr:row>
      <xdr:rowOff>159728</xdr:rowOff>
    </xdr:to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8C4547EF-DAA3-4C10-952E-0DFEBBDD15D6}"/>
            </a:ext>
          </a:extLst>
        </xdr:cNvPr>
        <xdr:cNvSpPr txBox="1"/>
      </xdr:nvSpPr>
      <xdr:spPr>
        <a:xfrm>
          <a:off x="3881438" y="2869453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SDSC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603373</xdr:colOff>
      <xdr:row>13</xdr:row>
      <xdr:rowOff>95480</xdr:rowOff>
    </xdr:from>
    <xdr:to>
      <xdr:col>7</xdr:col>
      <xdr:colOff>392723</xdr:colOff>
      <xdr:row>14</xdr:row>
      <xdr:rowOff>33705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5DD31C4D-1549-4232-95C5-82C968ED28BD}"/>
            </a:ext>
          </a:extLst>
        </xdr:cNvPr>
        <xdr:cNvSpPr txBox="1"/>
      </xdr:nvSpPr>
      <xdr:spPr>
        <a:xfrm>
          <a:off x="3651373" y="2724380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SBAQ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301504</xdr:colOff>
      <xdr:row>11</xdr:row>
      <xdr:rowOff>101342</xdr:rowOff>
    </xdr:from>
    <xdr:to>
      <xdr:col>8</xdr:col>
      <xdr:colOff>90854</xdr:colOff>
      <xdr:row>12</xdr:row>
      <xdr:rowOff>39567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BEE3D06-F44A-41AF-97B9-E200F679DFE0}"/>
            </a:ext>
          </a:extLst>
        </xdr:cNvPr>
        <xdr:cNvSpPr txBox="1"/>
      </xdr:nvSpPr>
      <xdr:spPr>
        <a:xfrm>
          <a:off x="3959104" y="2311142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SBRP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36269</xdr:colOff>
      <xdr:row>9</xdr:row>
      <xdr:rowOff>180473</xdr:rowOff>
    </xdr:from>
    <xdr:to>
      <xdr:col>8</xdr:col>
      <xdr:colOff>433754</xdr:colOff>
      <xdr:row>10</xdr:row>
      <xdr:rowOff>118698</xdr:rowOff>
    </xdr:to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926FC66A-1991-46D3-B046-E9DE11756EC0}"/>
            </a:ext>
          </a:extLst>
        </xdr:cNvPr>
        <xdr:cNvSpPr txBox="1"/>
      </xdr:nvSpPr>
      <xdr:spPr>
        <a:xfrm>
          <a:off x="4303469" y="1971173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SIMK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576996</xdr:colOff>
      <xdr:row>14</xdr:row>
      <xdr:rowOff>179007</xdr:rowOff>
    </xdr:from>
    <xdr:to>
      <xdr:col>6</xdr:col>
      <xdr:colOff>366347</xdr:colOff>
      <xdr:row>15</xdr:row>
      <xdr:rowOff>117232</xdr:rowOff>
    </xdr:to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8CCD285B-7AD7-4AE2-A520-9A4D2837B998}"/>
            </a:ext>
          </a:extLst>
        </xdr:cNvPr>
        <xdr:cNvSpPr txBox="1"/>
      </xdr:nvSpPr>
      <xdr:spPr>
        <a:xfrm>
          <a:off x="3015396" y="3017457"/>
          <a:ext cx="398951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SBAE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4030</xdr:colOff>
      <xdr:row>14</xdr:row>
      <xdr:rowOff>162888</xdr:rowOff>
    </xdr:from>
    <xdr:to>
      <xdr:col>5</xdr:col>
      <xdr:colOff>401515</xdr:colOff>
      <xdr:row>15</xdr:row>
      <xdr:rowOff>101113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677D149E-6649-488B-86B3-6A5989F26166}"/>
            </a:ext>
          </a:extLst>
        </xdr:cNvPr>
        <xdr:cNvSpPr txBox="1"/>
      </xdr:nvSpPr>
      <xdr:spPr>
        <a:xfrm>
          <a:off x="2442430" y="3001338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SBML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68507</xdr:colOff>
      <xdr:row>15</xdr:row>
      <xdr:rowOff>183403</xdr:rowOff>
    </xdr:from>
    <xdr:to>
      <xdr:col>4</xdr:col>
      <xdr:colOff>465992</xdr:colOff>
      <xdr:row>16</xdr:row>
      <xdr:rowOff>114301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968477B2-EBB7-4112-9F0C-0FF8FB73A3C7}"/>
            </a:ext>
          </a:extLst>
        </xdr:cNvPr>
        <xdr:cNvSpPr txBox="1"/>
      </xdr:nvSpPr>
      <xdr:spPr>
        <a:xfrm>
          <a:off x="1897307" y="3231403"/>
          <a:ext cx="397485" cy="140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SNAX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81696</xdr:colOff>
      <xdr:row>15</xdr:row>
      <xdr:rowOff>64706</xdr:rowOff>
    </xdr:from>
    <xdr:to>
      <xdr:col>3</xdr:col>
      <xdr:colOff>479181</xdr:colOff>
      <xdr:row>15</xdr:row>
      <xdr:rowOff>193431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732B5A82-657A-4FC8-874F-052ED1A91682}"/>
            </a:ext>
          </a:extLst>
        </xdr:cNvPr>
        <xdr:cNvSpPr txBox="1"/>
      </xdr:nvSpPr>
      <xdr:spPr>
        <a:xfrm>
          <a:off x="1300896" y="3112706"/>
          <a:ext cx="397485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SBDN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184273</xdr:colOff>
      <xdr:row>14</xdr:row>
      <xdr:rowOff>72034</xdr:rowOff>
    </xdr:from>
    <xdr:to>
      <xdr:col>2</xdr:col>
      <xdr:colOff>581758</xdr:colOff>
      <xdr:row>15</xdr:row>
      <xdr:rowOff>10259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44C5FBB2-3533-4336-AA15-4F4D133605FA}"/>
            </a:ext>
          </a:extLst>
        </xdr:cNvPr>
        <xdr:cNvSpPr txBox="1"/>
      </xdr:nvSpPr>
      <xdr:spPr>
        <a:xfrm>
          <a:off x="793873" y="2910484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SDEP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28943</xdr:colOff>
      <xdr:row>12</xdr:row>
      <xdr:rowOff>114530</xdr:rowOff>
    </xdr:from>
    <xdr:to>
      <xdr:col>3</xdr:col>
      <xdr:colOff>426428</xdr:colOff>
      <xdr:row>13</xdr:row>
      <xdr:rowOff>52755</xdr:rowOff>
    </xdr:to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E1618F20-B896-42B3-9A47-3B9029E0507F}"/>
            </a:ext>
          </a:extLst>
        </xdr:cNvPr>
        <xdr:cNvSpPr txBox="1"/>
      </xdr:nvSpPr>
      <xdr:spPr>
        <a:xfrm>
          <a:off x="1248143" y="2533880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SDDR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254612</xdr:colOff>
      <xdr:row>10</xdr:row>
      <xdr:rowOff>76430</xdr:rowOff>
    </xdr:from>
    <xdr:to>
      <xdr:col>4</xdr:col>
      <xdr:colOff>43962</xdr:colOff>
      <xdr:row>11</xdr:row>
      <xdr:rowOff>14655</xdr:rowOff>
    </xdr:to>
    <xdr:sp macro="" textlink="">
      <xdr:nvSpPr>
        <xdr:cNvPr id="50" name="CaixaDeTexto 49">
          <a:extLst>
            <a:ext uri="{FF2B5EF4-FFF2-40B4-BE49-F238E27FC236}">
              <a16:creationId xmlns:a16="http://schemas.microsoft.com/office/drawing/2014/main" id="{72E6557E-DDFF-415C-A58D-6673A35D0A9F}"/>
            </a:ext>
          </a:extLst>
        </xdr:cNvPr>
        <xdr:cNvSpPr txBox="1"/>
      </xdr:nvSpPr>
      <xdr:spPr>
        <a:xfrm>
          <a:off x="1473812" y="2076680"/>
          <a:ext cx="398950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SDDN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216511</xdr:colOff>
      <xdr:row>11</xdr:row>
      <xdr:rowOff>38330</xdr:rowOff>
    </xdr:from>
    <xdr:to>
      <xdr:col>5</xdr:col>
      <xdr:colOff>5861</xdr:colOff>
      <xdr:row>11</xdr:row>
      <xdr:rowOff>167055</xdr:rowOff>
    </xdr:to>
    <xdr:sp macro="" textlink="">
      <xdr:nvSpPr>
        <xdr:cNvPr id="51" name="CaixaDeTexto 50">
          <a:extLst>
            <a:ext uri="{FF2B5EF4-FFF2-40B4-BE49-F238E27FC236}">
              <a16:creationId xmlns:a16="http://schemas.microsoft.com/office/drawing/2014/main" id="{3CF8B232-D1B2-4EE8-8F8B-11D490C0F24B}"/>
            </a:ext>
          </a:extLst>
        </xdr:cNvPr>
        <xdr:cNvSpPr txBox="1"/>
      </xdr:nvSpPr>
      <xdr:spPr>
        <a:xfrm>
          <a:off x="2045311" y="2248130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SBAU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97815</xdr:colOff>
      <xdr:row>13</xdr:row>
      <xdr:rowOff>110134</xdr:rowOff>
    </xdr:from>
    <xdr:to>
      <xdr:col>4</xdr:col>
      <xdr:colOff>495300</xdr:colOff>
      <xdr:row>14</xdr:row>
      <xdr:rowOff>48359</xdr:rowOff>
    </xdr:to>
    <xdr:sp macro="" textlink="">
      <xdr:nvSpPr>
        <xdr:cNvPr id="52" name="CaixaDeTexto 51">
          <a:extLst>
            <a:ext uri="{FF2B5EF4-FFF2-40B4-BE49-F238E27FC236}">
              <a16:creationId xmlns:a16="http://schemas.microsoft.com/office/drawing/2014/main" id="{0B9D19A8-969E-4EB7-AADD-7EDCB385528B}"/>
            </a:ext>
          </a:extLst>
        </xdr:cNvPr>
        <xdr:cNvSpPr txBox="1"/>
      </xdr:nvSpPr>
      <xdr:spPr>
        <a:xfrm>
          <a:off x="1926615" y="2739034"/>
          <a:ext cx="397485" cy="1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SDTP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506658</xdr:colOff>
      <xdr:row>12</xdr:row>
      <xdr:rowOff>13419</xdr:rowOff>
    </xdr:from>
    <xdr:to>
      <xdr:col>5</xdr:col>
      <xdr:colOff>296008</xdr:colOff>
      <xdr:row>12</xdr:row>
      <xdr:rowOff>142144</xdr:rowOff>
    </xdr:to>
    <xdr:sp macro="" textlink="">
      <xdr:nvSpPr>
        <xdr:cNvPr id="53" name="CaixaDeTexto 52">
          <a:extLst>
            <a:ext uri="{FF2B5EF4-FFF2-40B4-BE49-F238E27FC236}">
              <a16:creationId xmlns:a16="http://schemas.microsoft.com/office/drawing/2014/main" id="{D7316E3E-8591-439B-B54C-8464D06D4068}"/>
            </a:ext>
          </a:extLst>
        </xdr:cNvPr>
        <xdr:cNvSpPr txBox="1"/>
      </xdr:nvSpPr>
      <xdr:spPr>
        <a:xfrm>
          <a:off x="2335458" y="2432769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SDPN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600443</xdr:colOff>
      <xdr:row>8</xdr:row>
      <xdr:rowOff>180473</xdr:rowOff>
    </xdr:from>
    <xdr:to>
      <xdr:col>5</xdr:col>
      <xdr:colOff>389793</xdr:colOff>
      <xdr:row>9</xdr:row>
      <xdr:rowOff>118698</xdr:rowOff>
    </xdr:to>
    <xdr:sp macro="" textlink="">
      <xdr:nvSpPr>
        <xdr:cNvPr id="54" name="CaixaDeTexto 53">
          <a:extLst>
            <a:ext uri="{FF2B5EF4-FFF2-40B4-BE49-F238E27FC236}">
              <a16:creationId xmlns:a16="http://schemas.microsoft.com/office/drawing/2014/main" id="{A5CC7FA2-8BEA-4B47-9BA3-7E742F0729EF}"/>
            </a:ext>
          </a:extLst>
        </xdr:cNvPr>
        <xdr:cNvSpPr txBox="1"/>
      </xdr:nvSpPr>
      <xdr:spPr>
        <a:xfrm>
          <a:off x="2429243" y="1780673"/>
          <a:ext cx="398950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SDVG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349862</xdr:colOff>
      <xdr:row>10</xdr:row>
      <xdr:rowOff>54450</xdr:rowOff>
    </xdr:from>
    <xdr:to>
      <xdr:col>6</xdr:col>
      <xdr:colOff>139213</xdr:colOff>
      <xdr:row>10</xdr:row>
      <xdr:rowOff>183175</xdr:rowOff>
    </xdr:to>
    <xdr:sp macro="" textlink="">
      <xdr:nvSpPr>
        <xdr:cNvPr id="55" name="CaixaDeTexto 54">
          <a:extLst>
            <a:ext uri="{FF2B5EF4-FFF2-40B4-BE49-F238E27FC236}">
              <a16:creationId xmlns:a16="http://schemas.microsoft.com/office/drawing/2014/main" id="{1901941D-A913-4CA7-AEC1-22C32AC4EAD3}"/>
            </a:ext>
          </a:extLst>
        </xdr:cNvPr>
        <xdr:cNvSpPr txBox="1"/>
      </xdr:nvSpPr>
      <xdr:spPr>
        <a:xfrm>
          <a:off x="2788262" y="2054700"/>
          <a:ext cx="398951" cy="128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SBSR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281697</xdr:colOff>
      <xdr:row>9</xdr:row>
      <xdr:rowOff>167941</xdr:rowOff>
    </xdr:from>
    <xdr:to>
      <xdr:col>7</xdr:col>
      <xdr:colOff>71047</xdr:colOff>
      <xdr:row>10</xdr:row>
      <xdr:rowOff>106166</xdr:rowOff>
    </xdr:to>
    <xdr:sp macro="" textlink="">
      <xdr:nvSpPr>
        <xdr:cNvPr id="56" name="CaixaDeTexto 55">
          <a:extLst>
            <a:ext uri="{FF2B5EF4-FFF2-40B4-BE49-F238E27FC236}">
              <a16:creationId xmlns:a16="http://schemas.microsoft.com/office/drawing/2014/main" id="{0BB1F1A2-F824-4F75-BD4D-941093EF3EC9}"/>
            </a:ext>
          </a:extLst>
        </xdr:cNvPr>
        <xdr:cNvSpPr txBox="1"/>
      </xdr:nvSpPr>
      <xdr:spPr>
        <a:xfrm>
          <a:off x="3336266" y="1961269"/>
          <a:ext cx="400264" cy="148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t-BR" sz="600">
              <a:ln w="3175">
                <a:solidFill>
                  <a:schemeClr val="bg1"/>
                </a:solidFill>
              </a:ln>
              <a:solidFill>
                <a:schemeClr val="bg1"/>
              </a:solidFill>
            </a:rPr>
            <a:t>SNBA</a:t>
          </a:r>
          <a:endParaRPr lang="pt-BR" sz="1100">
            <a:ln w="3175"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351597</xdr:colOff>
      <xdr:row>21</xdr:row>
      <xdr:rowOff>16152</xdr:rowOff>
    </xdr:from>
    <xdr:to>
      <xdr:col>13</xdr:col>
      <xdr:colOff>515928</xdr:colOff>
      <xdr:row>21</xdr:row>
      <xdr:rowOff>185116</xdr:rowOff>
    </xdr:to>
    <xdr:sp macro="" textlink="">
      <xdr:nvSpPr>
        <xdr:cNvPr id="57" name="Elipse 56">
          <a:extLst>
            <a:ext uri="{FF2B5EF4-FFF2-40B4-BE49-F238E27FC236}">
              <a16:creationId xmlns:a16="http://schemas.microsoft.com/office/drawing/2014/main" id="{C9D05107-365A-4946-95F7-4747F436605B}"/>
            </a:ext>
          </a:extLst>
        </xdr:cNvPr>
        <xdr:cNvSpPr/>
      </xdr:nvSpPr>
      <xdr:spPr>
        <a:xfrm>
          <a:off x="7057197" y="4302402"/>
          <a:ext cx="164331" cy="168964"/>
        </a:xfrm>
        <a:prstGeom prst="ellipse">
          <a:avLst/>
        </a:pr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394252</xdr:colOff>
      <xdr:row>8</xdr:row>
      <xdr:rowOff>10768</xdr:rowOff>
    </xdr:from>
    <xdr:to>
      <xdr:col>13</xdr:col>
      <xdr:colOff>558583</xdr:colOff>
      <xdr:row>8</xdr:row>
      <xdr:rowOff>179732</xdr:rowOff>
    </xdr:to>
    <xdr:sp macro="" textlink="">
      <xdr:nvSpPr>
        <xdr:cNvPr id="58" name="Elipse 57">
          <a:extLst>
            <a:ext uri="{FF2B5EF4-FFF2-40B4-BE49-F238E27FC236}">
              <a16:creationId xmlns:a16="http://schemas.microsoft.com/office/drawing/2014/main" id="{B42DDF13-A59F-462C-BB94-004D1AF6BCF9}"/>
            </a:ext>
          </a:extLst>
        </xdr:cNvPr>
        <xdr:cNvSpPr/>
      </xdr:nvSpPr>
      <xdr:spPr>
        <a:xfrm>
          <a:off x="7099852" y="1610968"/>
          <a:ext cx="164331" cy="168964"/>
        </a:xfrm>
        <a:prstGeom prst="ellipse">
          <a:avLst/>
        </a:prstGeom>
        <a:solidFill>
          <a:srgbClr val="92D05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376030</xdr:colOff>
      <xdr:row>1</xdr:row>
      <xdr:rowOff>29819</xdr:rowOff>
    </xdr:from>
    <xdr:to>
      <xdr:col>13</xdr:col>
      <xdr:colOff>540361</xdr:colOff>
      <xdr:row>2</xdr:row>
      <xdr:rowOff>8283</xdr:rowOff>
    </xdr:to>
    <xdr:sp macro="" textlink="">
      <xdr:nvSpPr>
        <xdr:cNvPr id="59" name="Elipse 58">
          <a:extLst>
            <a:ext uri="{FF2B5EF4-FFF2-40B4-BE49-F238E27FC236}">
              <a16:creationId xmlns:a16="http://schemas.microsoft.com/office/drawing/2014/main" id="{3FEE3A6A-B1D4-4E34-B779-C64C950D32BE}"/>
            </a:ext>
          </a:extLst>
        </xdr:cNvPr>
        <xdr:cNvSpPr/>
      </xdr:nvSpPr>
      <xdr:spPr>
        <a:xfrm>
          <a:off x="7081630" y="220319"/>
          <a:ext cx="164331" cy="168964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1</xdr:col>
      <xdr:colOff>247650</xdr:colOff>
      <xdr:row>1</xdr:row>
      <xdr:rowOff>104776</xdr:rowOff>
    </xdr:from>
    <xdr:ext cx="1819275" cy="474642"/>
    <xdr:pic>
      <xdr:nvPicPr>
        <xdr:cNvPr id="61" name="Imagem 60">
          <a:extLst>
            <a:ext uri="{FF2B5EF4-FFF2-40B4-BE49-F238E27FC236}">
              <a16:creationId xmlns:a16="http://schemas.microsoft.com/office/drawing/2014/main" id="{09D47D21-5C26-40E7-BBF3-11491A3C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95276"/>
          <a:ext cx="1819275" cy="4746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1</xdr:row>
      <xdr:rowOff>38101</xdr:rowOff>
    </xdr:from>
    <xdr:ext cx="2047874" cy="1276029"/>
    <xdr:pic>
      <xdr:nvPicPr>
        <xdr:cNvPr id="2" name="Imagem 1">
          <a:extLst>
            <a:ext uri="{FF2B5EF4-FFF2-40B4-BE49-F238E27FC236}">
              <a16:creationId xmlns:a16="http://schemas.microsoft.com/office/drawing/2014/main" id="{10D93F21-54A4-445C-8178-F7D43361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28601"/>
          <a:ext cx="2047874" cy="1276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568138</xdr:colOff>
      <xdr:row>17</xdr:row>
      <xdr:rowOff>148478</xdr:rowOff>
    </xdr:from>
    <xdr:to>
      <xdr:col>14</xdr:col>
      <xdr:colOff>223157</xdr:colOff>
      <xdr:row>21</xdr:row>
      <xdr:rowOff>180587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76D884-BFEF-4990-BC98-E4BA9E542B61}"/>
            </a:ext>
          </a:extLst>
        </xdr:cNvPr>
        <xdr:cNvSpPr/>
      </xdr:nvSpPr>
      <xdr:spPr>
        <a:xfrm>
          <a:off x="10226488" y="4406153"/>
          <a:ext cx="1931494" cy="794109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333375</xdr:colOff>
      <xdr:row>3</xdr:row>
      <xdr:rowOff>196664</xdr:rowOff>
    </xdr:from>
    <xdr:to>
      <xdr:col>26</xdr:col>
      <xdr:colOff>593912</xdr:colOff>
      <xdr:row>6</xdr:row>
      <xdr:rowOff>9698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C927F0-72C8-47B2-BC81-A21B0CD2BCED}"/>
            </a:ext>
          </a:extLst>
        </xdr:cNvPr>
        <xdr:cNvSpPr/>
      </xdr:nvSpPr>
      <xdr:spPr>
        <a:xfrm>
          <a:off x="17621250" y="1339664"/>
          <a:ext cx="1479737" cy="40358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533399</xdr:colOff>
      <xdr:row>3</xdr:row>
      <xdr:rowOff>133030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4511C63-1274-45A4-A6E0-5864A3129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47874" cy="875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38101</xdr:rowOff>
    </xdr:from>
    <xdr:to>
      <xdr:col>0</xdr:col>
      <xdr:colOff>2352675</xdr:colOff>
      <xdr:row>1</xdr:row>
      <xdr:rowOff>733105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74EE14-5D6F-4C7F-8B34-288E9E8C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228601"/>
          <a:ext cx="2047874" cy="695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358588</xdr:colOff>
      <xdr:row>4</xdr:row>
      <xdr:rowOff>100853</xdr:rowOff>
    </xdr:from>
    <xdr:to>
      <xdr:col>25</xdr:col>
      <xdr:colOff>13607</xdr:colOff>
      <xdr:row>6</xdr:row>
      <xdr:rowOff>113912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739DDB-02F0-4654-AC83-89345FCA08D0}"/>
            </a:ext>
          </a:extLst>
        </xdr:cNvPr>
        <xdr:cNvSpPr/>
      </xdr:nvSpPr>
      <xdr:spPr>
        <a:xfrm>
          <a:off x="18265588" y="1447960"/>
          <a:ext cx="1941019" cy="407666"/>
        </a:xfrm>
        <a:prstGeom prst="round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333375</xdr:colOff>
      <xdr:row>3</xdr:row>
      <xdr:rowOff>196664</xdr:rowOff>
    </xdr:from>
    <xdr:to>
      <xdr:col>25</xdr:col>
      <xdr:colOff>593912</xdr:colOff>
      <xdr:row>6</xdr:row>
      <xdr:rowOff>9698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06D2E4-40FE-76E5-29A2-0E2992DF845E}"/>
            </a:ext>
          </a:extLst>
        </xdr:cNvPr>
        <xdr:cNvSpPr/>
      </xdr:nvSpPr>
      <xdr:spPr>
        <a:xfrm>
          <a:off x="17702493" y="1339664"/>
          <a:ext cx="1470772" cy="40694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VOLTAR</a:t>
          </a:r>
          <a:endParaRPr lang="pt-BR" sz="2800"/>
        </a:p>
      </xdr:txBody>
    </xdr:sp>
    <xdr:clientData/>
  </xdr:twoCellAnchor>
  <xdr:twoCellAnchor editAs="oneCell">
    <xdr:from>
      <xdr:col>0</xdr:col>
      <xdr:colOff>152401</xdr:colOff>
      <xdr:row>1</xdr:row>
      <xdr:rowOff>38101</xdr:rowOff>
    </xdr:from>
    <xdr:to>
      <xdr:col>0</xdr:col>
      <xdr:colOff>2200275</xdr:colOff>
      <xdr:row>1</xdr:row>
      <xdr:rowOff>733105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C35ED2E-0C24-458C-ADE5-1DF36C9D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9FFFD"/>
            </a:clrFrom>
            <a:clrTo>
              <a:srgbClr val="F9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28601"/>
          <a:ext cx="2047874" cy="695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29AB-C7B4-4DDF-822E-E899C5617F0D}">
  <sheetPr>
    <tabColor theme="1"/>
  </sheetPr>
  <dimension ref="C2:Q34"/>
  <sheetViews>
    <sheetView showGridLines="0" tabSelected="1" zoomScaleNormal="100" workbookViewId="0">
      <selection activeCell="P13" sqref="P13"/>
    </sheetView>
  </sheetViews>
  <sheetFormatPr defaultRowHeight="15" x14ac:dyDescent="0.25"/>
  <cols>
    <col min="1" max="1" width="2.5703125" customWidth="1"/>
    <col min="13" max="13" width="34" customWidth="1"/>
    <col min="14" max="14" width="9.140625" customWidth="1"/>
    <col min="15" max="15" width="77.42578125" customWidth="1"/>
    <col min="16" max="16" width="27.5703125" customWidth="1"/>
    <col min="17" max="17" width="60.5703125" bestFit="1" customWidth="1"/>
    <col min="18" max="18" width="22.42578125" bestFit="1" customWidth="1"/>
  </cols>
  <sheetData>
    <row r="2" spans="6:17" ht="15.75" x14ac:dyDescent="0.25">
      <c r="O2" s="76" t="s">
        <v>24</v>
      </c>
    </row>
    <row r="3" spans="6:17" ht="17.25" thickBot="1" x14ac:dyDescent="0.3">
      <c r="F3" s="102" t="s">
        <v>89</v>
      </c>
      <c r="G3" s="102"/>
      <c r="H3" s="102"/>
      <c r="I3" s="102"/>
      <c r="O3" s="2" t="s">
        <v>25</v>
      </c>
    </row>
    <row r="4" spans="6:17" ht="15" customHeight="1" x14ac:dyDescent="0.25">
      <c r="F4" s="102"/>
      <c r="G4" s="102"/>
      <c r="H4" s="102"/>
      <c r="I4" s="102"/>
      <c r="O4" s="2" t="s">
        <v>26</v>
      </c>
      <c r="P4" s="97" t="s">
        <v>88</v>
      </c>
      <c r="Q4" s="3"/>
    </row>
    <row r="5" spans="6:17" ht="16.5" customHeight="1" thickBot="1" x14ac:dyDescent="0.3">
      <c r="O5" s="2" t="s">
        <v>27</v>
      </c>
      <c r="P5" s="98"/>
      <c r="Q5" s="4"/>
    </row>
    <row r="6" spans="6:17" ht="16.5" x14ac:dyDescent="0.25">
      <c r="O6" s="2" t="s">
        <v>28</v>
      </c>
      <c r="P6" s="99">
        <v>45818</v>
      </c>
      <c r="Q6" s="4"/>
    </row>
    <row r="7" spans="6:17" ht="16.5" x14ac:dyDescent="0.25">
      <c r="O7" s="2" t="s">
        <v>29</v>
      </c>
      <c r="P7" s="100"/>
      <c r="Q7" s="4"/>
    </row>
    <row r="8" spans="6:17" ht="15.75" thickBot="1" x14ac:dyDescent="0.3">
      <c r="P8" s="101"/>
      <c r="Q8" s="4"/>
    </row>
    <row r="9" spans="6:17" ht="15.75" x14ac:dyDescent="0.25">
      <c r="O9" s="76" t="s">
        <v>30</v>
      </c>
    </row>
    <row r="10" spans="6:17" ht="16.5" x14ac:dyDescent="0.25">
      <c r="O10" s="2" t="s">
        <v>31</v>
      </c>
    </row>
    <row r="11" spans="6:17" ht="16.5" x14ac:dyDescent="0.25">
      <c r="O11" s="2" t="s">
        <v>32</v>
      </c>
      <c r="P11" s="76"/>
    </row>
    <row r="12" spans="6:17" ht="16.5" x14ac:dyDescent="0.25">
      <c r="O12" s="2" t="s">
        <v>33</v>
      </c>
      <c r="P12" s="77"/>
    </row>
    <row r="13" spans="6:17" ht="16.5" x14ac:dyDescent="0.25">
      <c r="O13" s="2" t="s">
        <v>34</v>
      </c>
      <c r="P13" s="76" t="s">
        <v>95</v>
      </c>
    </row>
    <row r="14" spans="6:17" ht="16.5" x14ac:dyDescent="0.25">
      <c r="O14" s="2" t="s">
        <v>35</v>
      </c>
    </row>
    <row r="15" spans="6:17" ht="16.5" x14ac:dyDescent="0.25">
      <c r="O15" s="2" t="s">
        <v>36</v>
      </c>
    </row>
    <row r="16" spans="6:17" ht="16.5" x14ac:dyDescent="0.25">
      <c r="O16" s="2" t="s">
        <v>37</v>
      </c>
    </row>
    <row r="17" spans="15:16" ht="16.5" x14ac:dyDescent="0.25">
      <c r="O17" s="2" t="s">
        <v>38</v>
      </c>
    </row>
    <row r="18" spans="15:16" ht="16.5" x14ac:dyDescent="0.25">
      <c r="O18" s="2" t="s">
        <v>39</v>
      </c>
    </row>
    <row r="19" spans="15:16" ht="16.5" x14ac:dyDescent="0.25">
      <c r="O19" s="2" t="s">
        <v>40</v>
      </c>
    </row>
    <row r="20" spans="15:16" ht="16.5" x14ac:dyDescent="0.25">
      <c r="O20" s="2" t="s">
        <v>41</v>
      </c>
    </row>
    <row r="21" spans="15:16" x14ac:dyDescent="0.25">
      <c r="P21" s="1"/>
    </row>
    <row r="22" spans="15:16" ht="15.75" x14ac:dyDescent="0.25">
      <c r="O22" s="76" t="s">
        <v>42</v>
      </c>
    </row>
    <row r="23" spans="15:16" ht="16.5" x14ac:dyDescent="0.25">
      <c r="O23" s="2" t="s">
        <v>1</v>
      </c>
    </row>
    <row r="24" spans="15:16" ht="16.5" x14ac:dyDescent="0.25">
      <c r="O24" s="2" t="s">
        <v>2</v>
      </c>
    </row>
    <row r="25" spans="15:16" ht="16.5" x14ac:dyDescent="0.25">
      <c r="O25" s="2" t="s">
        <v>3</v>
      </c>
    </row>
    <row r="26" spans="15:16" ht="16.5" x14ac:dyDescent="0.25">
      <c r="O26" s="2" t="s">
        <v>4</v>
      </c>
    </row>
    <row r="27" spans="15:16" ht="16.5" x14ac:dyDescent="0.25">
      <c r="O27" s="2" t="s">
        <v>5</v>
      </c>
    </row>
    <row r="28" spans="15:16" ht="16.5" x14ac:dyDescent="0.25">
      <c r="O28" s="2" t="s">
        <v>6</v>
      </c>
    </row>
    <row r="29" spans="15:16" ht="16.5" x14ac:dyDescent="0.25">
      <c r="O29" s="2" t="s">
        <v>7</v>
      </c>
    </row>
    <row r="30" spans="15:16" ht="16.5" x14ac:dyDescent="0.25">
      <c r="O30" s="2" t="s">
        <v>8</v>
      </c>
    </row>
    <row r="31" spans="15:16" ht="16.5" x14ac:dyDescent="0.25">
      <c r="O31" s="2" t="s">
        <v>9</v>
      </c>
    </row>
    <row r="32" spans="15:16" ht="16.5" x14ac:dyDescent="0.25">
      <c r="O32" s="2" t="s">
        <v>10</v>
      </c>
    </row>
    <row r="33" spans="3:15" ht="16.5" x14ac:dyDescent="0.25">
      <c r="O33" s="2" t="s">
        <v>11</v>
      </c>
    </row>
    <row r="34" spans="3:15" ht="15.75" x14ac:dyDescent="0.25">
      <c r="C34" s="76"/>
      <c r="E34" s="76"/>
    </row>
  </sheetData>
  <mergeCells count="3">
    <mergeCell ref="P4:P5"/>
    <mergeCell ref="P6:P8"/>
    <mergeCell ref="F3:I4"/>
  </mergeCells>
  <hyperlinks>
    <hyperlink ref="O6" location="SBJD!A1" display="Comandante Rolim Adolfo Amaro (SBJD) – em Jundiaí" xr:uid="{6A834B2B-86A2-46C4-A0B0-930EEDB5151C}"/>
    <hyperlink ref="O2" location="'AEROPORTOS VOA'!A1" display="VOA SP SPE S/A." xr:uid="{F2BA5EC4-BD50-43C0-BC4E-070A64BD931D}"/>
    <hyperlink ref="O9" location="'AEROPORTOS ASP'!A1" display="SPE AEROPORTOS PAULISTA ASP S/A." xr:uid="{73E60270-F383-4EF4-93FE-FA3E9C45FAF1}"/>
    <hyperlink ref="O22" location="'AEROPORTOS VOA'!A1" display="VOA SE SPE S/A." xr:uid="{0EC92569-C62D-42CD-8943-0FC9A50121C0}"/>
    <hyperlink ref="P13" location="'ACUMULADO-MOV-TODAS'!A1" display="MOVIMENTO NOS AEROPORTOS" xr:uid="{5EAA6E87-33E2-4690-896B-772D4F7B2F06}"/>
  </hyperlink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3AA1-C65D-4FD3-BCCC-0FD7C8622C2A}">
  <sheetPr>
    <tabColor theme="1" tint="0.249977111117893"/>
  </sheetPr>
  <dimension ref="A1:N34"/>
  <sheetViews>
    <sheetView workbookViewId="0">
      <selection activeCell="C2" sqref="C2"/>
    </sheetView>
  </sheetViews>
  <sheetFormatPr defaultRowHeight="15" x14ac:dyDescent="0.25"/>
  <cols>
    <col min="1" max="1" width="41.7109375" style="52" customWidth="1"/>
    <col min="2" max="2" width="2.42578125" style="52" customWidth="1"/>
    <col min="3" max="4" width="13.7109375" style="52" customWidth="1"/>
    <col min="5" max="5" width="1.5703125" style="52" customWidth="1"/>
    <col min="6" max="7" width="13.7109375" style="52" customWidth="1"/>
    <col min="8" max="8" width="1.5703125" style="52" customWidth="1"/>
    <col min="9" max="10" width="13.7109375" style="52" customWidth="1"/>
    <col min="11" max="11" width="1.5703125" style="52" customWidth="1"/>
    <col min="12" max="12" width="13.7109375" style="52" customWidth="1"/>
    <col min="13" max="13" width="9.140625" style="52"/>
    <col min="14" max="14" width="25" style="52" customWidth="1"/>
    <col min="15" max="16384" width="9.140625" style="52"/>
  </cols>
  <sheetData>
    <row r="1" spans="1:14" customFormat="1" x14ac:dyDescent="0.25"/>
    <row r="2" spans="1:14" s="58" customFormat="1" ht="60" customHeight="1" x14ac:dyDescent="0.25">
      <c r="B2" s="59" t="s">
        <v>66</v>
      </c>
    </row>
    <row r="3" spans="1:14" customFormat="1" x14ac:dyDescent="0.25"/>
    <row r="4" spans="1:14" customFormat="1" ht="15.75" thickBot="1" x14ac:dyDescent="0.3"/>
    <row r="5" spans="1:14" customFormat="1" ht="34.5" customHeight="1" x14ac:dyDescent="0.25">
      <c r="A5" s="108" t="s">
        <v>0</v>
      </c>
      <c r="C5" s="103" t="s">
        <v>96</v>
      </c>
      <c r="D5" s="104"/>
      <c r="E5" s="15"/>
      <c r="F5" s="103" t="s">
        <v>97</v>
      </c>
      <c r="G5" s="104"/>
      <c r="H5" s="15"/>
      <c r="I5" s="103" t="s">
        <v>57</v>
      </c>
      <c r="J5" s="104"/>
      <c r="K5" s="15"/>
      <c r="L5" s="78" t="s">
        <v>98</v>
      </c>
      <c r="M5" s="79"/>
      <c r="N5" s="97" t="s">
        <v>88</v>
      </c>
    </row>
    <row r="6" spans="1:14" customFormat="1" ht="27.75" thickBot="1" x14ac:dyDescent="0.3">
      <c r="A6" s="109"/>
      <c r="C6" s="80" t="s">
        <v>99</v>
      </c>
      <c r="D6" s="81" t="s">
        <v>100</v>
      </c>
      <c r="E6" s="17"/>
      <c r="F6" s="80" t="s">
        <v>101</v>
      </c>
      <c r="G6" s="81" t="s">
        <v>100</v>
      </c>
      <c r="H6" s="17"/>
      <c r="I6" s="80" t="s">
        <v>102</v>
      </c>
      <c r="J6" s="81" t="s">
        <v>100</v>
      </c>
      <c r="K6" s="17"/>
      <c r="L6" s="82"/>
      <c r="M6" s="17"/>
      <c r="N6" s="98"/>
    </row>
    <row r="7" spans="1:14" customFormat="1" x14ac:dyDescent="0.25">
      <c r="A7" s="83" t="s">
        <v>72</v>
      </c>
      <c r="C7" s="84">
        <f>'MOVIMENTOS ASP'!G58+'MOVIMENTOS ASP'!K58</f>
        <v>74986</v>
      </c>
      <c r="D7" s="85">
        <f>'MOVIMENTOS ASP'!G7+'MOVIMENTOS ASP'!K7</f>
        <v>370927</v>
      </c>
      <c r="E7" s="18"/>
      <c r="F7" s="86">
        <f>'MOVIMENTOS ASP'!O58+'MOVIMENTOS ASP'!S58</f>
        <v>1670</v>
      </c>
      <c r="G7" s="87">
        <f>'MOVIMENTOS ASP'!O7+'MOVIMENTOS ASP'!S7</f>
        <v>7811</v>
      </c>
      <c r="H7" s="18"/>
      <c r="I7" s="86">
        <f>'MOVIMENTOS ASP'!W58</f>
        <v>49990</v>
      </c>
      <c r="J7" s="85">
        <f>'MOVIMENTOS ASP'!W7</f>
        <v>267610</v>
      </c>
      <c r="K7" s="18"/>
      <c r="L7" s="88" t="s">
        <v>93</v>
      </c>
      <c r="M7" s="18"/>
      <c r="N7" s="99">
        <f>'MAPA ESQUEMÁTICO - CONCESSÕES'!P6</f>
        <v>45818</v>
      </c>
    </row>
    <row r="8" spans="1:14" customFormat="1" x14ac:dyDescent="0.25">
      <c r="A8" s="83" t="s">
        <v>73</v>
      </c>
      <c r="C8" s="84">
        <f>'MOVIMENTOS ASP'!G59+'MOVIMENTOS ASP'!K59</f>
        <v>23875</v>
      </c>
      <c r="D8" s="85">
        <f>'MOVIMENTOS ASP'!G8+'MOVIMENTOS ASP'!K8</f>
        <v>120299</v>
      </c>
      <c r="E8" s="18"/>
      <c r="F8" s="86">
        <f>'MOVIMENTOS ASP'!O59+'MOVIMENTOS ASP'!S59</f>
        <v>682</v>
      </c>
      <c r="G8" s="87">
        <f>'MOVIMENTOS ASP'!O8+'MOVIMENTOS ASP'!S8</f>
        <v>3457</v>
      </c>
      <c r="H8" s="18"/>
      <c r="I8" s="86">
        <f>'MOVIMENTOS ASP'!W59</f>
        <v>42333</v>
      </c>
      <c r="J8" s="85">
        <f>'MOVIMENTOS ASP'!W8</f>
        <v>175902</v>
      </c>
      <c r="K8" s="18"/>
      <c r="L8" s="88" t="s">
        <v>93</v>
      </c>
      <c r="M8" s="18"/>
      <c r="N8" s="100"/>
    </row>
    <row r="9" spans="1:14" customFormat="1" ht="15.75" thickBot="1" x14ac:dyDescent="0.3">
      <c r="A9" s="83" t="s">
        <v>74</v>
      </c>
      <c r="C9" s="84">
        <f>'MOVIMENTOS ASP'!G60+'MOVIMENTOS ASP'!K60</f>
        <v>8479</v>
      </c>
      <c r="D9" s="85">
        <f>'MOVIMENTOS ASP'!G9+'MOVIMENTOS ASP'!K9</f>
        <v>39530</v>
      </c>
      <c r="E9" s="18"/>
      <c r="F9" s="86">
        <f>'MOVIMENTOS ASP'!O60+'MOVIMENTOS ASP'!S60</f>
        <v>546</v>
      </c>
      <c r="G9" s="87">
        <f>'MOVIMENTOS ASP'!O9+'MOVIMENTOS ASP'!S9</f>
        <v>2693</v>
      </c>
      <c r="H9" s="18"/>
      <c r="I9" s="86">
        <f>'MOVIMENTOS ASP'!W60</f>
        <v>6676</v>
      </c>
      <c r="J9" s="85">
        <f>'MOVIMENTOS ASP'!W9</f>
        <v>51222</v>
      </c>
      <c r="K9" s="18"/>
      <c r="L9" s="88" t="s">
        <v>93</v>
      </c>
      <c r="M9" s="18"/>
      <c r="N9" s="101"/>
    </row>
    <row r="10" spans="1:14" customFormat="1" x14ac:dyDescent="0.25">
      <c r="A10" s="83" t="s">
        <v>75</v>
      </c>
      <c r="C10" s="84">
        <f>'MOVIMENTOS ASP'!G61+'MOVIMENTOS ASP'!K61</f>
        <v>561</v>
      </c>
      <c r="D10" s="85">
        <f>'MOVIMENTOS ASP'!G10+'MOVIMENTOS ASP'!K10</f>
        <v>2442</v>
      </c>
      <c r="E10" s="18"/>
      <c r="F10" s="86">
        <f>'MOVIMENTOS ASP'!O61+'MOVIMENTOS ASP'!S61</f>
        <v>227</v>
      </c>
      <c r="G10" s="87">
        <f>'MOVIMENTOS ASP'!O10+'MOVIMENTOS ASP'!S10</f>
        <v>1008</v>
      </c>
      <c r="H10" s="18"/>
      <c r="I10" s="86">
        <f>'MOVIMENTOS ASP'!W61</f>
        <v>871</v>
      </c>
      <c r="J10" s="85">
        <f>'MOVIMENTOS ASP'!W10</f>
        <v>1937</v>
      </c>
      <c r="K10" s="18"/>
      <c r="L10" s="88" t="s">
        <v>93</v>
      </c>
      <c r="M10" s="18"/>
    </row>
    <row r="11" spans="1:14" customFormat="1" ht="15.75" thickBot="1" x14ac:dyDescent="0.3">
      <c r="A11" s="83" t="s">
        <v>76</v>
      </c>
      <c r="C11" s="84">
        <f>'MOVIMENTOS ASP'!G62+'MOVIMENTOS ASP'!K62</f>
        <v>181</v>
      </c>
      <c r="D11" s="85">
        <f>'MOVIMENTOS ASP'!G11+'MOVIMENTOS ASP'!K11</f>
        <v>1226</v>
      </c>
      <c r="E11" s="18"/>
      <c r="F11" s="86">
        <f>'MOVIMENTOS ASP'!O62+'MOVIMENTOS ASP'!S62</f>
        <v>320</v>
      </c>
      <c r="G11" s="87">
        <f>'MOVIMENTOS ASP'!O11+'MOVIMENTOS ASP'!S11</f>
        <v>1469</v>
      </c>
      <c r="H11" s="18"/>
      <c r="I11" s="86">
        <f>'MOVIMENTOS ASP'!W62</f>
        <v>0</v>
      </c>
      <c r="J11" s="85">
        <f>'MOVIMENTOS ASP'!W11</f>
        <v>0</v>
      </c>
      <c r="K11" s="18"/>
      <c r="L11" s="88" t="s">
        <v>93</v>
      </c>
      <c r="M11" s="18"/>
    </row>
    <row r="12" spans="1:14" customFormat="1" x14ac:dyDescent="0.25">
      <c r="A12" s="83" t="s">
        <v>77</v>
      </c>
      <c r="C12" s="84">
        <f>'MOVIMENTOS ASP'!G63+'MOVIMENTOS ASP'!K63</f>
        <v>178</v>
      </c>
      <c r="D12" s="85">
        <f>'MOVIMENTOS ASP'!G12+'MOVIMENTOS ASP'!K12</f>
        <v>1007</v>
      </c>
      <c r="E12" s="18"/>
      <c r="F12" s="86">
        <f>'MOVIMENTOS ASP'!O63+'MOVIMENTOS ASP'!S63</f>
        <v>114</v>
      </c>
      <c r="G12" s="87">
        <f>'MOVIMENTOS ASP'!O12+'MOVIMENTOS ASP'!S12</f>
        <v>792</v>
      </c>
      <c r="H12" s="18"/>
      <c r="I12" s="86">
        <f>'MOVIMENTOS ASP'!W63</f>
        <v>0</v>
      </c>
      <c r="J12" s="85">
        <f>'MOVIMENTOS ASP'!W12</f>
        <v>0</v>
      </c>
      <c r="K12" s="18"/>
      <c r="L12" s="88" t="s">
        <v>93</v>
      </c>
      <c r="M12" s="18"/>
      <c r="N12" s="57" t="s">
        <v>65</v>
      </c>
    </row>
    <row r="13" spans="1:14" customFormat="1" ht="15" customHeight="1" x14ac:dyDescent="0.25">
      <c r="A13" s="83" t="s">
        <v>78</v>
      </c>
      <c r="C13" s="84">
        <f>'MOVIMENTOS ASP'!G64+'MOVIMENTOS ASP'!K64</f>
        <v>95</v>
      </c>
      <c r="D13" s="85">
        <f>'MOVIMENTOS ASP'!G13+'MOVIMENTOS ASP'!K13</f>
        <v>411</v>
      </c>
      <c r="E13" s="18"/>
      <c r="F13" s="86">
        <f>'MOVIMENTOS ASP'!O64+'MOVIMENTOS ASP'!S64</f>
        <v>50</v>
      </c>
      <c r="G13" s="87">
        <f>'MOVIMENTOS ASP'!O13+'MOVIMENTOS ASP'!S13</f>
        <v>195</v>
      </c>
      <c r="H13" s="18"/>
      <c r="I13" s="86">
        <f>'MOVIMENTOS ASP'!W64</f>
        <v>0</v>
      </c>
      <c r="J13" s="85">
        <f>'MOVIMENTOS ASP'!W13</f>
        <v>0</v>
      </c>
      <c r="K13" s="18"/>
      <c r="L13" s="88" t="s">
        <v>93</v>
      </c>
      <c r="M13" s="18"/>
      <c r="N13" s="105" t="s">
        <v>83</v>
      </c>
    </row>
    <row r="14" spans="1:14" customFormat="1" x14ac:dyDescent="0.25">
      <c r="A14" s="83" t="s">
        <v>79</v>
      </c>
      <c r="C14" s="84">
        <f>'MOVIMENTOS ASP'!G65+'MOVIMENTOS ASP'!K65</f>
        <v>12</v>
      </c>
      <c r="D14" s="85">
        <f>'MOVIMENTOS ASP'!G14+'MOVIMENTOS ASP'!K14</f>
        <v>118</v>
      </c>
      <c r="E14" s="18"/>
      <c r="F14" s="86">
        <f>'MOVIMENTOS ASP'!O65+'MOVIMENTOS ASP'!S65</f>
        <v>75</v>
      </c>
      <c r="G14" s="87">
        <f>'MOVIMENTOS ASP'!O14+'MOVIMENTOS ASP'!S14</f>
        <v>335</v>
      </c>
      <c r="H14" s="18"/>
      <c r="I14" s="86">
        <f>'MOVIMENTOS ASP'!W65</f>
        <v>0</v>
      </c>
      <c r="J14" s="85">
        <f>'MOVIMENTOS ASP'!W14</f>
        <v>0</v>
      </c>
      <c r="K14" s="18"/>
      <c r="L14" s="88" t="s">
        <v>93</v>
      </c>
      <c r="M14" s="18"/>
      <c r="N14" s="106"/>
    </row>
    <row r="15" spans="1:14" customFormat="1" x14ac:dyDescent="0.25">
      <c r="A15" s="83" t="s">
        <v>80</v>
      </c>
      <c r="C15" s="84">
        <f>'MOVIMENTOS ASP'!G66+'MOVIMENTOS ASP'!K66</f>
        <v>131</v>
      </c>
      <c r="D15" s="85">
        <f>'MOVIMENTOS ASP'!G15+'MOVIMENTOS ASP'!K15</f>
        <v>785</v>
      </c>
      <c r="E15" s="18"/>
      <c r="F15" s="86">
        <f>'MOVIMENTOS ASP'!O66+'MOVIMENTOS ASP'!S66</f>
        <v>71</v>
      </c>
      <c r="G15" s="87">
        <f>'MOVIMENTOS ASP'!O15+'MOVIMENTOS ASP'!S15</f>
        <v>387</v>
      </c>
      <c r="H15" s="18"/>
      <c r="I15" s="86">
        <f>'MOVIMENTOS ASP'!W66</f>
        <v>0</v>
      </c>
      <c r="J15" s="85">
        <f>'MOVIMENTOS ASP'!W15</f>
        <v>0</v>
      </c>
      <c r="K15" s="18"/>
      <c r="L15" s="88" t="s">
        <v>93</v>
      </c>
      <c r="M15" s="18"/>
      <c r="N15" s="106"/>
    </row>
    <row r="16" spans="1:14" customFormat="1" ht="15.75" thickBot="1" x14ac:dyDescent="0.3">
      <c r="A16" s="83" t="s">
        <v>81</v>
      </c>
      <c r="C16" s="84">
        <f>'MOVIMENTOS ASP'!G67+'MOVIMENTOS ASP'!K67</f>
        <v>23</v>
      </c>
      <c r="D16" s="85">
        <f>'MOVIMENTOS ASP'!G16+'MOVIMENTOS ASP'!K16</f>
        <v>121</v>
      </c>
      <c r="E16" s="18"/>
      <c r="F16" s="86">
        <f>'MOVIMENTOS ASP'!O67+'MOVIMENTOS ASP'!S67</f>
        <v>12</v>
      </c>
      <c r="G16" s="87">
        <f>'MOVIMENTOS ASP'!O16+'MOVIMENTOS ASP'!S16</f>
        <v>69</v>
      </c>
      <c r="H16" s="18"/>
      <c r="I16" s="86">
        <f>'MOVIMENTOS ASP'!W67</f>
        <v>0</v>
      </c>
      <c r="J16" s="85">
        <f>'MOVIMENTOS ASP'!W16</f>
        <v>0</v>
      </c>
      <c r="K16" s="18"/>
      <c r="L16" s="88" t="s">
        <v>93</v>
      </c>
      <c r="M16" s="18"/>
      <c r="N16" s="107"/>
    </row>
    <row r="17" spans="1:13" customFormat="1" x14ac:dyDescent="0.25">
      <c r="A17" s="83" t="s">
        <v>82</v>
      </c>
      <c r="C17" s="84">
        <f>'MOVIMENTOS ASP'!G68+'MOVIMENTOS ASP'!K68</f>
        <v>40</v>
      </c>
      <c r="D17" s="85">
        <f>'MOVIMENTOS ASP'!G17+'MOVIMENTOS ASP'!K17</f>
        <v>132</v>
      </c>
      <c r="E17" s="18"/>
      <c r="F17" s="86">
        <f>'MOVIMENTOS ASP'!O68+'MOVIMENTOS ASP'!S68</f>
        <v>27</v>
      </c>
      <c r="G17" s="87">
        <f>'MOVIMENTOS ASP'!O17+'MOVIMENTOS ASP'!S17</f>
        <v>99</v>
      </c>
      <c r="H17" s="18"/>
      <c r="I17" s="86">
        <f>'MOVIMENTOS ASP'!W68</f>
        <v>0</v>
      </c>
      <c r="J17" s="85">
        <f>'MOVIMENTOS ASP'!W17</f>
        <v>0</v>
      </c>
      <c r="K17" s="18"/>
      <c r="L17" s="88" t="s">
        <v>93</v>
      </c>
      <c r="M17" s="18"/>
    </row>
    <row r="18" spans="1:13" customFormat="1" x14ac:dyDescent="0.25">
      <c r="A18" s="83" t="str">
        <f>'MOVIMENTOS VOA'!A7</f>
        <v>ARARAQUARA</v>
      </c>
      <c r="C18" s="84">
        <f>'MOVIMENTOS VOA'!G73+'MOVIMENTOS VOA'!K73</f>
        <v>487</v>
      </c>
      <c r="D18" s="85">
        <f>'MOVIMENTOS VOA'!G7+'MOVIMENTOS VOA'!K7</f>
        <v>1970</v>
      </c>
      <c r="E18" s="18"/>
      <c r="F18" s="86">
        <f>'MOVIMENTOS VOA'!O73+'MOVIMENTOS VOA'!S73</f>
        <v>306</v>
      </c>
      <c r="G18" s="87">
        <f>'MOVIMENTOS VOA'!O7+'MOVIMENTOS VOA'!S7</f>
        <v>1361</v>
      </c>
      <c r="H18" s="18"/>
      <c r="I18" s="86">
        <f>'MOVIMENTOS VOA'!W73</f>
        <v>1767</v>
      </c>
      <c r="J18" s="85">
        <f>'MOVIMENTOS VOA'!W7</f>
        <v>7793</v>
      </c>
      <c r="K18" s="18"/>
      <c r="L18" s="88" t="s">
        <v>103</v>
      </c>
      <c r="M18" s="18"/>
    </row>
    <row r="19" spans="1:13" customFormat="1" x14ac:dyDescent="0.25">
      <c r="A19" s="83" t="str">
        <f>'MOVIMENTOS VOA'!A8</f>
        <v>AVARÉ/ARANDU</v>
      </c>
      <c r="C19" s="84">
        <f>'MOVIMENTOS VOA'!G74+'MOVIMENTOS VOA'!K74</f>
        <v>79</v>
      </c>
      <c r="D19" s="85">
        <f>'MOVIMENTOS VOA'!G8+'MOVIMENTOS VOA'!K8</f>
        <v>252</v>
      </c>
      <c r="E19" s="18"/>
      <c r="F19" s="86">
        <f>'MOVIMENTOS VOA'!O74+'MOVIMENTOS VOA'!S74</f>
        <v>91</v>
      </c>
      <c r="G19" s="87">
        <f>'MOVIMENTOS VOA'!O8+'MOVIMENTOS VOA'!S8</f>
        <v>441</v>
      </c>
      <c r="H19" s="18"/>
      <c r="I19" s="86">
        <f>'MOVIMENTOS VOA'!W74</f>
        <v>0</v>
      </c>
      <c r="J19" s="85">
        <f>'MOVIMENTOS VOA'!W8</f>
        <v>4983</v>
      </c>
      <c r="K19" s="18"/>
      <c r="L19" s="88" t="s">
        <v>103</v>
      </c>
      <c r="M19" s="18"/>
    </row>
    <row r="20" spans="1:13" customFormat="1" x14ac:dyDescent="0.25">
      <c r="A20" s="83" t="str">
        <f>'MOVIMENTOS VOA'!A9</f>
        <v>BAURU/AREALVA</v>
      </c>
      <c r="C20" s="84">
        <f>'MOVIMENTOS VOA'!G75+'MOVIMENTOS VOA'!K75</f>
        <v>4726</v>
      </c>
      <c r="D20" s="85">
        <f>'MOVIMENTOS VOA'!G9+'MOVIMENTOS VOA'!K9</f>
        <v>28523</v>
      </c>
      <c r="E20" s="18"/>
      <c r="F20" s="86">
        <f>'MOVIMENTOS VOA'!O75+'MOVIMENTOS VOA'!S75</f>
        <v>128</v>
      </c>
      <c r="G20" s="87">
        <f>'MOVIMENTOS VOA'!O9+'MOVIMENTOS VOA'!S9</f>
        <v>652</v>
      </c>
      <c r="H20" s="18"/>
      <c r="I20" s="86">
        <f>'MOVIMENTOS VOA'!W75</f>
        <v>2393</v>
      </c>
      <c r="J20" s="85">
        <f>'MOVIMENTOS VOA'!W9</f>
        <v>10355</v>
      </c>
      <c r="K20" s="18"/>
      <c r="L20" s="88" t="s">
        <v>103</v>
      </c>
      <c r="M20" s="18"/>
    </row>
    <row r="21" spans="1:13" customFormat="1" x14ac:dyDescent="0.25">
      <c r="A21" s="83" t="str">
        <f>'MOVIMENTOS VOA'!A10</f>
        <v>FRANCA</v>
      </c>
      <c r="C21" s="84">
        <f>'MOVIMENTOS VOA'!G76+'MOVIMENTOS VOA'!K76</f>
        <v>128</v>
      </c>
      <c r="D21" s="85">
        <f>'MOVIMENTOS VOA'!G10+'MOVIMENTOS VOA'!K10</f>
        <v>615</v>
      </c>
      <c r="E21" s="18"/>
      <c r="F21" s="86">
        <f>'MOVIMENTOS VOA'!O76+'MOVIMENTOS VOA'!S76</f>
        <v>192</v>
      </c>
      <c r="G21" s="87">
        <f>'MOVIMENTOS VOA'!O10+'MOVIMENTOS VOA'!S10</f>
        <v>942</v>
      </c>
      <c r="H21" s="18"/>
      <c r="I21" s="86">
        <f>'MOVIMENTOS VOA'!W76</f>
        <v>149</v>
      </c>
      <c r="J21" s="85">
        <f>'MOVIMENTOS VOA'!W10</f>
        <v>981</v>
      </c>
      <c r="K21" s="18"/>
      <c r="L21" s="88" t="s">
        <v>103</v>
      </c>
      <c r="M21" s="18"/>
    </row>
    <row r="22" spans="1:13" customFormat="1" x14ac:dyDescent="0.25">
      <c r="A22" s="83" t="str">
        <f>'MOVIMENTOS VOA'!A11</f>
        <v>GUARATINGUETÁ</v>
      </c>
      <c r="C22" s="84">
        <f>'MOVIMENTOS VOA'!G77+'MOVIMENTOS VOA'!K77</f>
        <v>629</v>
      </c>
      <c r="D22" s="85">
        <f>'MOVIMENTOS VOA'!G11+'MOVIMENTOS VOA'!K11</f>
        <v>1191</v>
      </c>
      <c r="E22" s="18"/>
      <c r="F22" s="86">
        <f>'MOVIMENTOS VOA'!O77+'MOVIMENTOS VOA'!S77</f>
        <v>203</v>
      </c>
      <c r="G22" s="87">
        <f>'MOVIMENTOS VOA'!O11+'MOVIMENTOS VOA'!S11</f>
        <v>681</v>
      </c>
      <c r="H22" s="18"/>
      <c r="I22" s="86">
        <f>'MOVIMENTOS VOA'!W77</f>
        <v>0</v>
      </c>
      <c r="J22" s="85">
        <f>'MOVIMENTOS VOA'!W11</f>
        <v>271</v>
      </c>
      <c r="K22" s="18"/>
      <c r="L22" s="88" t="s">
        <v>103</v>
      </c>
      <c r="M22" s="18"/>
    </row>
    <row r="23" spans="1:13" customFormat="1" x14ac:dyDescent="0.25">
      <c r="A23" s="83" t="str">
        <f>'MOVIMENTOS VOA'!A12</f>
        <v>MARÍLIA</v>
      </c>
      <c r="C23" s="84">
        <f>'MOVIMENTOS VOA'!G78+'MOVIMENTOS VOA'!K78</f>
        <v>2278</v>
      </c>
      <c r="D23" s="85">
        <f>'MOVIMENTOS VOA'!G12+'MOVIMENTOS VOA'!K12</f>
        <v>10160</v>
      </c>
      <c r="E23" s="18"/>
      <c r="F23" s="86">
        <f>'MOVIMENTOS VOA'!O78+'MOVIMENTOS VOA'!S78</f>
        <v>501</v>
      </c>
      <c r="G23" s="87">
        <f>'MOVIMENTOS VOA'!O12+'MOVIMENTOS VOA'!S12</f>
        <v>1983</v>
      </c>
      <c r="H23" s="18"/>
      <c r="I23" s="86">
        <f>'MOVIMENTOS VOA'!W78</f>
        <v>2204</v>
      </c>
      <c r="J23" s="85">
        <f>'MOVIMENTOS VOA'!W12</f>
        <v>6633</v>
      </c>
      <c r="K23" s="18"/>
      <c r="L23" s="88" t="s">
        <v>103</v>
      </c>
      <c r="M23" s="18"/>
    </row>
    <row r="24" spans="1:13" customFormat="1" x14ac:dyDescent="0.25">
      <c r="A24" s="83" t="str">
        <f>'MOVIMENTOS VOA'!A13</f>
        <v>REGISTRO</v>
      </c>
      <c r="C24" s="84">
        <f>'MOVIMENTOS VOA'!G79+'MOVIMENTOS VOA'!K79</f>
        <v>79</v>
      </c>
      <c r="D24" s="85">
        <f>'MOVIMENTOS VOA'!G13+'MOVIMENTOS VOA'!K13</f>
        <v>239</v>
      </c>
      <c r="E24" s="18"/>
      <c r="F24" s="86">
        <f>'MOVIMENTOS VOA'!O79+'MOVIMENTOS VOA'!S79</f>
        <v>41</v>
      </c>
      <c r="G24" s="87">
        <f>'MOVIMENTOS VOA'!O13+'MOVIMENTOS VOA'!S13</f>
        <v>148</v>
      </c>
      <c r="H24" s="18"/>
      <c r="I24" s="86">
        <f>'MOVIMENTOS VOA'!W79</f>
        <v>0</v>
      </c>
      <c r="J24" s="85">
        <f>'MOVIMENTOS VOA'!W13</f>
        <v>93</v>
      </c>
      <c r="K24" s="18"/>
      <c r="L24" s="88" t="s">
        <v>103</v>
      </c>
      <c r="M24" s="18"/>
    </row>
    <row r="25" spans="1:13" customFormat="1" x14ac:dyDescent="0.25">
      <c r="A25" s="83" t="str">
        <f>'MOVIMENTOS VOA'!A14</f>
        <v>RIBEIRÃO PRETO</v>
      </c>
      <c r="C25" s="84">
        <f>'MOVIMENTOS VOA'!G80+'MOVIMENTOS VOA'!K80</f>
        <v>45524</v>
      </c>
      <c r="D25" s="85">
        <f>'MOVIMENTOS VOA'!G14+'MOVIMENTOS VOA'!K14</f>
        <v>250133</v>
      </c>
      <c r="E25" s="18"/>
      <c r="F25" s="86">
        <f>'MOVIMENTOS VOA'!O80+'MOVIMENTOS VOA'!S80</f>
        <v>2264</v>
      </c>
      <c r="G25" s="87">
        <f>'MOVIMENTOS VOA'!O14+'MOVIMENTOS VOA'!S14</f>
        <v>9685</v>
      </c>
      <c r="H25" s="18"/>
      <c r="I25" s="86">
        <f>'MOVIMENTOS VOA'!W80</f>
        <v>41632</v>
      </c>
      <c r="J25" s="85">
        <f>'MOVIMENTOS VOA'!W14</f>
        <v>238236</v>
      </c>
      <c r="K25" s="18"/>
      <c r="L25" s="88" t="s">
        <v>103</v>
      </c>
      <c r="M25" s="18"/>
    </row>
    <row r="26" spans="1:13" customFormat="1" x14ac:dyDescent="0.25">
      <c r="A26" s="83" t="str">
        <f>'MOVIMENTOS VOA'!A15</f>
        <v>SÃO CARLOS</v>
      </c>
      <c r="C26" s="84">
        <f>'MOVIMENTOS VOA'!G81+'MOVIMENTOS VOA'!K81</f>
        <v>94</v>
      </c>
      <c r="D26" s="85">
        <f>'MOVIMENTOS VOA'!G15+'MOVIMENTOS VOA'!K15</f>
        <v>293</v>
      </c>
      <c r="E26" s="18"/>
      <c r="F26" s="86">
        <f>'MOVIMENTOS VOA'!O81+'MOVIMENTOS VOA'!S81</f>
        <v>106</v>
      </c>
      <c r="G26" s="87">
        <f>'MOVIMENTOS VOA'!O15+'MOVIMENTOS VOA'!S15</f>
        <v>438</v>
      </c>
      <c r="H26" s="18"/>
      <c r="I26" s="86">
        <f>'MOVIMENTOS VOA'!W81</f>
        <v>0</v>
      </c>
      <c r="J26" s="85">
        <f>'MOVIMENTOS VOA'!W15</f>
        <v>228</v>
      </c>
      <c r="K26" s="18"/>
      <c r="L26" s="88" t="s">
        <v>103</v>
      </c>
      <c r="M26" s="18"/>
    </row>
    <row r="27" spans="1:13" customFormat="1" x14ac:dyDescent="0.25">
      <c r="A27" s="83" t="str">
        <f>'MOVIMENTOS VOA'!A16</f>
        <v>SÃO MANUEL</v>
      </c>
      <c r="C27" s="84">
        <f>'MOVIMENTOS VOA'!G82+'MOVIMENTOS VOA'!K82</f>
        <v>18</v>
      </c>
      <c r="D27" s="85">
        <f>'MOVIMENTOS VOA'!G16+'MOVIMENTOS VOA'!K16</f>
        <v>93</v>
      </c>
      <c r="E27" s="18"/>
      <c r="F27" s="86">
        <f>'MOVIMENTOS VOA'!O82+'MOVIMENTOS VOA'!S82</f>
        <v>17</v>
      </c>
      <c r="G27" s="87">
        <f>'MOVIMENTOS VOA'!O16+'MOVIMENTOS VOA'!S16</f>
        <v>100</v>
      </c>
      <c r="H27" s="18"/>
      <c r="I27" s="86">
        <f>'MOVIMENTOS VOA'!W82</f>
        <v>0</v>
      </c>
      <c r="J27" s="85">
        <f>'MOVIMENTOS VOA'!W16</f>
        <v>72</v>
      </c>
      <c r="K27" s="18"/>
      <c r="L27" s="88" t="s">
        <v>103</v>
      </c>
      <c r="M27" s="18"/>
    </row>
    <row r="28" spans="1:13" customFormat="1" x14ac:dyDescent="0.25">
      <c r="A28" s="83" t="str">
        <f>'MOVIMENTOS VOA'!A17</f>
        <v>SOROCABA</v>
      </c>
      <c r="C28" s="84">
        <f>'MOVIMENTOS VOA'!G83+'MOVIMENTOS VOA'!K83</f>
        <v>1186</v>
      </c>
      <c r="D28" s="85">
        <f>'MOVIMENTOS VOA'!G17+'MOVIMENTOS VOA'!K17</f>
        <v>6659</v>
      </c>
      <c r="E28" s="18"/>
      <c r="F28" s="86">
        <f>'MOVIMENTOS VOA'!O83+'MOVIMENTOS VOA'!S83</f>
        <v>1085</v>
      </c>
      <c r="G28" s="87">
        <f>'MOVIMENTOS VOA'!O17+'MOVIMENTOS VOA'!S17</f>
        <v>6118</v>
      </c>
      <c r="H28" s="18"/>
      <c r="I28" s="86">
        <f>'MOVIMENTOS VOA'!W83</f>
        <v>0</v>
      </c>
      <c r="J28" s="85">
        <f>'MOVIMENTOS VOA'!W17</f>
        <v>0</v>
      </c>
      <c r="K28" s="18"/>
      <c r="L28" s="88" t="s">
        <v>103</v>
      </c>
      <c r="M28" s="18"/>
    </row>
    <row r="29" spans="1:13" customFormat="1" x14ac:dyDescent="0.25">
      <c r="A29" s="83" t="str">
        <f>'MOVIMENTOS VOA'!A18</f>
        <v>JUNDIAÍ</v>
      </c>
      <c r="C29" s="84">
        <f>'MOVIMENTOS VOA'!G84+'MOVIMENTOS VOA'!K84</f>
        <v>1792</v>
      </c>
      <c r="D29" s="85">
        <f>'MOVIMENTOS VOA'!G18+'MOVIMENTOS VOA'!K18</f>
        <v>7650</v>
      </c>
      <c r="E29" s="18"/>
      <c r="F29" s="86">
        <f>'MOVIMENTOS VOA'!O84+'MOVIMENTOS VOA'!S84</f>
        <v>3744</v>
      </c>
      <c r="G29" s="87">
        <f>'MOVIMENTOS VOA'!O18+'MOVIMENTOS VOA'!S18</f>
        <v>18278</v>
      </c>
      <c r="H29" s="18"/>
      <c r="I29" s="86">
        <f>'MOVIMENTOS VOA'!W84</f>
        <v>0</v>
      </c>
      <c r="J29" s="85">
        <f>'MOVIMENTOS VOA'!W18</f>
        <v>0</v>
      </c>
      <c r="K29" s="18"/>
      <c r="L29" s="88" t="s">
        <v>103</v>
      </c>
      <c r="M29" s="18"/>
    </row>
    <row r="30" spans="1:13" customFormat="1" x14ac:dyDescent="0.25">
      <c r="A30" s="83" t="str">
        <f>'MOVIMENTOS VOA'!A19</f>
        <v>CAMPINAS</v>
      </c>
      <c r="C30" s="84">
        <f>'MOVIMENTOS VOA'!G85+'MOVIMENTOS VOA'!K85</f>
        <v>1197</v>
      </c>
      <c r="D30" s="85">
        <f>'MOVIMENTOS VOA'!G19+'MOVIMENTOS VOA'!K19</f>
        <v>6253</v>
      </c>
      <c r="E30" s="18"/>
      <c r="F30" s="86">
        <f>'MOVIMENTOS VOA'!O85+'MOVIMENTOS VOA'!S85</f>
        <v>1250</v>
      </c>
      <c r="G30" s="87">
        <f>'MOVIMENTOS VOA'!O19+'MOVIMENTOS VOA'!S19</f>
        <v>5541</v>
      </c>
      <c r="H30" s="18"/>
      <c r="I30" s="86">
        <f>'MOVIMENTOS VOA'!W85</f>
        <v>0</v>
      </c>
      <c r="J30" s="85">
        <f>'MOVIMENTOS VOA'!W19</f>
        <v>0</v>
      </c>
      <c r="K30" s="18"/>
      <c r="L30" s="88" t="s">
        <v>103</v>
      </c>
      <c r="M30" s="18"/>
    </row>
    <row r="31" spans="1:13" customFormat="1" x14ac:dyDescent="0.25">
      <c r="A31" s="83" t="str">
        <f>'MOVIMENTOS VOA'!A20</f>
        <v>BRAGANÇA PAULISTA</v>
      </c>
      <c r="C31" s="84">
        <f>'MOVIMENTOS VOA'!G86+'MOVIMENTOS VOA'!K86</f>
        <v>730</v>
      </c>
      <c r="D31" s="85">
        <f>'MOVIMENTOS VOA'!G20+'MOVIMENTOS VOA'!K20</f>
        <v>1866</v>
      </c>
      <c r="E31" s="18"/>
      <c r="F31" s="86">
        <f>'MOVIMENTOS VOA'!O86+'MOVIMENTOS VOA'!S86</f>
        <v>1303</v>
      </c>
      <c r="G31" s="87">
        <f>'MOVIMENTOS VOA'!O20+'MOVIMENTOS VOA'!S20</f>
        <v>4995</v>
      </c>
      <c r="H31" s="18"/>
      <c r="I31" s="86">
        <f>'MOVIMENTOS VOA'!W86</f>
        <v>0</v>
      </c>
      <c r="J31" s="85">
        <f>'MOVIMENTOS VOA'!W20</f>
        <v>0</v>
      </c>
      <c r="K31" s="18"/>
      <c r="L31" s="88" t="s">
        <v>103</v>
      </c>
      <c r="M31" s="18"/>
    </row>
    <row r="32" spans="1:13" customFormat="1" x14ac:dyDescent="0.25">
      <c r="A32" s="83" t="str">
        <f>'MOVIMENTOS VOA'!A21</f>
        <v>ITANHAÉM</v>
      </c>
      <c r="C32" s="84">
        <f>'MOVIMENTOS VOA'!G87+'MOVIMENTOS VOA'!K87</f>
        <v>335</v>
      </c>
      <c r="D32" s="85">
        <f>'MOVIMENTOS VOA'!G21+'MOVIMENTOS VOA'!K21</f>
        <v>821</v>
      </c>
      <c r="E32" s="18"/>
      <c r="F32" s="86">
        <f>'MOVIMENTOS VOA'!O87+'MOVIMENTOS VOA'!S87</f>
        <v>819</v>
      </c>
      <c r="G32" s="87">
        <f>'MOVIMENTOS VOA'!O21+'MOVIMENTOS VOA'!S21</f>
        <v>4093</v>
      </c>
      <c r="H32" s="18"/>
      <c r="I32" s="86">
        <f>'MOVIMENTOS VOA'!W87</f>
        <v>0</v>
      </c>
      <c r="J32" s="85">
        <f>'MOVIMENTOS VOA'!W21</f>
        <v>0</v>
      </c>
      <c r="K32" s="18"/>
      <c r="L32" s="88" t="s">
        <v>103</v>
      </c>
      <c r="M32" s="18"/>
    </row>
    <row r="33" spans="1:13" customFormat="1" ht="15.75" thickBot="1" x14ac:dyDescent="0.3">
      <c r="A33" s="83" t="str">
        <f>'MOVIMENTOS VOA'!A22</f>
        <v>UBATUBA</v>
      </c>
      <c r="C33" s="84">
        <f>'MOVIMENTOS VOA'!G88+'MOVIMENTOS VOA'!K88</f>
        <v>188</v>
      </c>
      <c r="D33" s="85">
        <f>'MOVIMENTOS VOA'!G22+'MOVIMENTOS VOA'!K22</f>
        <v>498</v>
      </c>
      <c r="E33" s="18"/>
      <c r="F33" s="86">
        <f>'MOVIMENTOS VOA'!O88+'MOVIMENTOS VOA'!S88</f>
        <v>324</v>
      </c>
      <c r="G33" s="87">
        <f>'MOVIMENTOS VOA'!O22+'MOVIMENTOS VOA'!S22</f>
        <v>1434</v>
      </c>
      <c r="H33" s="18"/>
      <c r="I33" s="86">
        <f>'MOVIMENTOS VOA'!W88</f>
        <v>0</v>
      </c>
      <c r="J33" s="85">
        <f>'MOVIMENTOS VOA'!W22</f>
        <v>0</v>
      </c>
      <c r="K33" s="18"/>
      <c r="L33" s="89" t="s">
        <v>103</v>
      </c>
      <c r="M33" s="18"/>
    </row>
    <row r="34" spans="1:13" customFormat="1" ht="16.5" thickBot="1" x14ac:dyDescent="0.3">
      <c r="A34" s="90" t="s">
        <v>61</v>
      </c>
      <c r="C34" s="91">
        <f>SUM(C7:C33)</f>
        <v>168031</v>
      </c>
      <c r="D34" s="92">
        <f>SUM(D7:D33)</f>
        <v>854214</v>
      </c>
      <c r="E34" s="21"/>
      <c r="F34" s="91">
        <f>SUM(F7:F33)</f>
        <v>16168</v>
      </c>
      <c r="G34" s="92">
        <f>SUM(G7:G33)</f>
        <v>75205</v>
      </c>
      <c r="H34" s="21"/>
      <c r="I34" s="93">
        <f>SUM(I7:I33)</f>
        <v>148015</v>
      </c>
      <c r="J34" s="94">
        <f>SUM(J7:J33)</f>
        <v>766316</v>
      </c>
      <c r="K34" s="21"/>
      <c r="L34" s="95"/>
      <c r="M34" s="21"/>
    </row>
  </sheetData>
  <mergeCells count="7">
    <mergeCell ref="N7:N9"/>
    <mergeCell ref="C5:D5"/>
    <mergeCell ref="N13:N16"/>
    <mergeCell ref="A5:A6"/>
    <mergeCell ref="F5:G5"/>
    <mergeCell ref="I5:J5"/>
    <mergeCell ref="N5:N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F1C7-B594-4690-BB3C-7A52D1795553}">
  <sheetPr>
    <tabColor theme="1" tint="0.249977111117893"/>
  </sheetPr>
  <dimension ref="A2:AA34"/>
  <sheetViews>
    <sheetView workbookViewId="0"/>
  </sheetViews>
  <sheetFormatPr defaultRowHeight="15" x14ac:dyDescent="0.25"/>
  <cols>
    <col min="1" max="1" width="10.5703125" bestFit="1" customWidth="1"/>
    <col min="2" max="2" width="22.7109375" customWidth="1"/>
    <col min="3" max="3" width="9.140625" hidden="1" customWidth="1"/>
    <col min="4" max="4" width="15.140625" bestFit="1" customWidth="1"/>
    <col min="5" max="5" width="14.140625" bestFit="1" customWidth="1"/>
    <col min="6" max="6" width="12.5703125" bestFit="1" customWidth="1"/>
    <col min="7" max="7" width="18.5703125" bestFit="1" customWidth="1"/>
    <col min="8" max="8" width="1.7109375" hidden="1" customWidth="1"/>
    <col min="9" max="9" width="2.5703125" hidden="1" customWidth="1"/>
    <col min="10" max="10" width="15.140625" bestFit="1" customWidth="1"/>
    <col min="11" max="11" width="22.28515625" customWidth="1"/>
    <col min="12" max="12" width="11.42578125" hidden="1" customWidth="1"/>
    <col min="13" max="13" width="1.85546875" hidden="1" customWidth="1"/>
    <col min="14" max="14" width="11.85546875" bestFit="1" customWidth="1"/>
    <col min="15" max="15" width="17.28515625" customWidth="1"/>
    <col min="16" max="16" width="3.28515625" hidden="1" customWidth="1"/>
    <col min="17" max="17" width="1.140625" hidden="1" customWidth="1"/>
    <col min="18" max="18" width="18" customWidth="1"/>
    <col min="19" max="19" width="16.28515625" bestFit="1" customWidth="1"/>
    <col min="20" max="20" width="10.5703125" hidden="1" customWidth="1"/>
    <col min="21" max="21" width="2.5703125" hidden="1" customWidth="1"/>
    <col min="22" max="22" width="15.140625" bestFit="1" customWidth="1"/>
    <col min="23" max="23" width="18.5703125" bestFit="1" customWidth="1"/>
    <col min="24" max="24" width="9.7109375" hidden="1" customWidth="1"/>
  </cols>
  <sheetData>
    <row r="2" spans="1:27" ht="28.5" x14ac:dyDescent="0.25">
      <c r="B2" s="58"/>
      <c r="C2" s="61" t="s">
        <v>90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4" spans="1:27" ht="21.75" customHeight="1" x14ac:dyDescent="0.25">
      <c r="D4" s="110" t="s">
        <v>92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7" ht="15.75" x14ac:dyDescent="0.25">
      <c r="A5" s="62"/>
      <c r="B5" s="62"/>
      <c r="D5" s="117" t="s">
        <v>67</v>
      </c>
      <c r="E5" s="117"/>
      <c r="F5" s="117"/>
      <c r="G5" s="117"/>
      <c r="H5" s="117"/>
      <c r="I5" s="73"/>
      <c r="J5" s="117" t="s">
        <v>68</v>
      </c>
      <c r="K5" s="117"/>
      <c r="L5" s="117"/>
      <c r="M5" s="73"/>
      <c r="N5" s="117" t="s">
        <v>69</v>
      </c>
      <c r="O5" s="117"/>
      <c r="P5" s="117"/>
      <c r="Q5" s="73"/>
      <c r="R5" s="117" t="s">
        <v>70</v>
      </c>
      <c r="S5" s="117"/>
      <c r="T5" s="117"/>
      <c r="U5" s="73"/>
      <c r="V5" s="117" t="s">
        <v>57</v>
      </c>
      <c r="W5" s="117"/>
      <c r="X5" s="117"/>
    </row>
    <row r="6" spans="1:27" ht="15" customHeight="1" x14ac:dyDescent="0.25">
      <c r="A6" s="62" t="s">
        <v>94</v>
      </c>
      <c r="B6" s="62" t="s">
        <v>0</v>
      </c>
      <c r="D6" s="70" t="s">
        <v>58</v>
      </c>
      <c r="E6" s="70" t="s">
        <v>59</v>
      </c>
      <c r="F6" s="70" t="s">
        <v>71</v>
      </c>
      <c r="G6" s="70" t="s">
        <v>60</v>
      </c>
      <c r="H6" s="71" t="s">
        <v>61</v>
      </c>
      <c r="I6" s="17"/>
      <c r="J6" s="70" t="s">
        <v>58</v>
      </c>
      <c r="K6" s="70" t="s">
        <v>60</v>
      </c>
      <c r="L6" s="71" t="s">
        <v>61</v>
      </c>
      <c r="M6" s="17"/>
      <c r="N6" s="70" t="s">
        <v>62</v>
      </c>
      <c r="O6" s="70" t="s">
        <v>63</v>
      </c>
      <c r="P6" s="71" t="s">
        <v>61</v>
      </c>
      <c r="Q6" s="72"/>
      <c r="R6" s="70" t="s">
        <v>62</v>
      </c>
      <c r="S6" s="70" t="s">
        <v>63</v>
      </c>
      <c r="T6" s="71" t="s">
        <v>61</v>
      </c>
      <c r="U6" s="72"/>
      <c r="V6" s="70" t="s">
        <v>58</v>
      </c>
      <c r="W6" s="70" t="s">
        <v>60</v>
      </c>
      <c r="X6" s="71" t="s">
        <v>61</v>
      </c>
    </row>
    <row r="7" spans="1:27" x14ac:dyDescent="0.25">
      <c r="A7" s="67" t="s">
        <v>85</v>
      </c>
      <c r="B7" s="67" t="s">
        <v>43</v>
      </c>
      <c r="D7" s="63">
        <f>'MOVIMENTOS VOA'!C7</f>
        <v>519</v>
      </c>
      <c r="E7" s="63">
        <f>'MOVIMENTOS VOA'!D7</f>
        <v>0</v>
      </c>
      <c r="F7" s="63">
        <f>'MOVIMENTOS VOA'!E7</f>
        <v>0</v>
      </c>
      <c r="G7" s="63">
        <f>'MOVIMENTOS VOA'!F7</f>
        <v>640</v>
      </c>
      <c r="H7" s="42">
        <f>SUM(D7:G7)</f>
        <v>1159</v>
      </c>
      <c r="J7" s="63">
        <f>'MOVIMENTOS VOA'!I7</f>
        <v>404</v>
      </c>
      <c r="K7" s="63">
        <f>'MOVIMENTOS VOA'!J7</f>
        <v>407</v>
      </c>
      <c r="L7" s="64">
        <f>SUM(J7:K7)</f>
        <v>811</v>
      </c>
      <c r="M7" s="18"/>
      <c r="N7" s="63">
        <f>'MOVIMENTOS VOA'!M7</f>
        <v>279</v>
      </c>
      <c r="O7" s="63">
        <f>'MOVIMENTOS VOA'!N7</f>
        <v>278</v>
      </c>
      <c r="P7" s="64">
        <f>SUM(N7:O7)</f>
        <v>557</v>
      </c>
      <c r="Q7" s="65"/>
      <c r="R7" s="63">
        <f>'MOVIMENTOS VOA'!Q7</f>
        <v>398</v>
      </c>
      <c r="S7" s="63">
        <f>'MOVIMENTOS VOA'!R7</f>
        <v>406</v>
      </c>
      <c r="T7" s="64">
        <f>SUM(R7:S7)</f>
        <v>804</v>
      </c>
      <c r="U7" s="65"/>
      <c r="V7" s="63">
        <f>'MOVIMENTOS VOA'!U7</f>
        <v>3434</v>
      </c>
      <c r="W7" s="63">
        <f>'MOVIMENTOS VOA'!V7</f>
        <v>4359</v>
      </c>
      <c r="X7" s="64">
        <f>SUM(V7:W7)</f>
        <v>7793</v>
      </c>
    </row>
    <row r="8" spans="1:27" ht="15.75" thickBot="1" x14ac:dyDescent="0.3">
      <c r="A8" s="67" t="s">
        <v>85</v>
      </c>
      <c r="B8" s="67" t="s">
        <v>44</v>
      </c>
      <c r="D8" s="63">
        <f>'MOVIMENTOS VOA'!C8</f>
        <v>0</v>
      </c>
      <c r="E8" s="63">
        <f>'MOVIMENTOS VOA'!D8</f>
        <v>0</v>
      </c>
      <c r="F8" s="63">
        <f>'MOVIMENTOS VOA'!E8</f>
        <v>0</v>
      </c>
      <c r="G8" s="63">
        <f>'MOVIMENTOS VOA'!F8</f>
        <v>0</v>
      </c>
      <c r="H8" s="8">
        <f t="shared" ref="H8:H22" si="0">SUM(D8:G8)</f>
        <v>0</v>
      </c>
      <c r="I8" s="18"/>
      <c r="J8" s="63">
        <f>'MOVIMENTOS VOA'!I8</f>
        <v>140</v>
      </c>
      <c r="K8" s="63">
        <f>'MOVIMENTOS VOA'!J8</f>
        <v>112</v>
      </c>
      <c r="L8" s="64">
        <f t="shared" ref="L8:L22" si="1">SUM(J8:K8)</f>
        <v>252</v>
      </c>
      <c r="M8" s="18"/>
      <c r="N8" s="63">
        <f>'MOVIMENTOS VOA'!M8</f>
        <v>63</v>
      </c>
      <c r="O8" s="63">
        <f>'MOVIMENTOS VOA'!N8</f>
        <v>63</v>
      </c>
      <c r="P8" s="64">
        <f t="shared" ref="P8:P22" si="2">SUM(N8:O8)</f>
        <v>126</v>
      </c>
      <c r="Q8" s="65"/>
      <c r="R8" s="63">
        <f>'MOVIMENTOS VOA'!Q8</f>
        <v>156</v>
      </c>
      <c r="S8" s="63">
        <f>'MOVIMENTOS VOA'!R8</f>
        <v>159</v>
      </c>
      <c r="T8" s="64">
        <f t="shared" ref="T8:T22" si="3">SUM(R8:S8)</f>
        <v>315</v>
      </c>
      <c r="U8" s="65"/>
      <c r="V8" s="63">
        <f>'MOVIMENTOS VOA'!U8</f>
        <v>3360</v>
      </c>
      <c r="W8" s="63">
        <f>'MOVIMENTOS VOA'!V8</f>
        <v>1623</v>
      </c>
      <c r="X8" s="64">
        <f t="shared" ref="X8:X22" si="4">SUM(V8:W8)</f>
        <v>4983</v>
      </c>
    </row>
    <row r="9" spans="1:27" x14ac:dyDescent="0.25">
      <c r="A9" s="67" t="s">
        <v>85</v>
      </c>
      <c r="B9" s="67" t="s">
        <v>45</v>
      </c>
      <c r="D9" s="63">
        <f>'MOVIMENTOS VOA'!C9</f>
        <v>13996</v>
      </c>
      <c r="E9" s="63">
        <f>'MOVIMENTOS VOA'!D9</f>
        <v>25</v>
      </c>
      <c r="F9" s="63">
        <f>'MOVIMENTOS VOA'!E9</f>
        <v>315</v>
      </c>
      <c r="G9" s="63">
        <f>'MOVIMENTOS VOA'!F9</f>
        <v>13913</v>
      </c>
      <c r="H9" s="8">
        <f t="shared" si="0"/>
        <v>28249</v>
      </c>
      <c r="I9" s="18"/>
      <c r="J9" s="63">
        <f>'MOVIMENTOS VOA'!I9</f>
        <v>139</v>
      </c>
      <c r="K9" s="63">
        <f>'MOVIMENTOS VOA'!J9</f>
        <v>135</v>
      </c>
      <c r="L9" s="64">
        <f t="shared" si="1"/>
        <v>274</v>
      </c>
      <c r="M9" s="18"/>
      <c r="N9" s="63">
        <f>'MOVIMENTOS VOA'!M9</f>
        <v>212</v>
      </c>
      <c r="O9" s="63">
        <f>'MOVIMENTOS VOA'!N9</f>
        <v>212</v>
      </c>
      <c r="P9" s="64">
        <f t="shared" si="2"/>
        <v>424</v>
      </c>
      <c r="Q9" s="65"/>
      <c r="R9" s="63">
        <f>'MOVIMENTOS VOA'!Q9</f>
        <v>113</v>
      </c>
      <c r="S9" s="63">
        <f>'MOVIMENTOS VOA'!R9</f>
        <v>115</v>
      </c>
      <c r="T9" s="64">
        <f t="shared" si="3"/>
        <v>228</v>
      </c>
      <c r="U9" s="65"/>
      <c r="V9" s="63">
        <f>'MOVIMENTOS VOA'!U9</f>
        <v>3946</v>
      </c>
      <c r="W9" s="63">
        <f>'MOVIMENTOS VOA'!V9</f>
        <v>6409</v>
      </c>
      <c r="X9" s="64">
        <f t="shared" si="4"/>
        <v>10355</v>
      </c>
      <c r="Z9" s="111" t="s">
        <v>65</v>
      </c>
      <c r="AA9" s="112"/>
    </row>
    <row r="10" spans="1:27" x14ac:dyDescent="0.25">
      <c r="A10" s="67" t="s">
        <v>85</v>
      </c>
      <c r="B10" s="67" t="s">
        <v>47</v>
      </c>
      <c r="D10" s="63">
        <f>'MOVIMENTOS VOA'!C10</f>
        <v>117</v>
      </c>
      <c r="E10" s="63">
        <f>'MOVIMENTOS VOA'!D10</f>
        <v>0</v>
      </c>
      <c r="F10" s="63">
        <f>'MOVIMENTOS VOA'!E10</f>
        <v>0</v>
      </c>
      <c r="G10" s="63">
        <f>'MOVIMENTOS VOA'!F10</f>
        <v>103</v>
      </c>
      <c r="H10" s="8">
        <f t="shared" si="0"/>
        <v>220</v>
      </c>
      <c r="I10" s="18"/>
      <c r="J10" s="63">
        <f>'MOVIMENTOS VOA'!I10</f>
        <v>220</v>
      </c>
      <c r="K10" s="63">
        <f>'MOVIMENTOS VOA'!J10</f>
        <v>175</v>
      </c>
      <c r="L10" s="64">
        <f t="shared" si="1"/>
        <v>395</v>
      </c>
      <c r="M10" s="18"/>
      <c r="N10" s="63">
        <f>'MOVIMENTOS VOA'!M10</f>
        <v>87</v>
      </c>
      <c r="O10" s="63">
        <f>'MOVIMENTOS VOA'!N10</f>
        <v>81</v>
      </c>
      <c r="P10" s="64">
        <f t="shared" si="2"/>
        <v>168</v>
      </c>
      <c r="Q10" s="65"/>
      <c r="R10" s="63">
        <f>'MOVIMENTOS VOA'!Q10</f>
        <v>380</v>
      </c>
      <c r="S10" s="63">
        <f>'MOVIMENTOS VOA'!R10</f>
        <v>394</v>
      </c>
      <c r="T10" s="64">
        <f t="shared" si="3"/>
        <v>774</v>
      </c>
      <c r="U10" s="65"/>
      <c r="V10" s="63">
        <f>'MOVIMENTOS VOA'!U10</f>
        <v>504</v>
      </c>
      <c r="W10" s="63">
        <f>'MOVIMENTOS VOA'!V10</f>
        <v>477</v>
      </c>
      <c r="X10" s="64">
        <f t="shared" si="4"/>
        <v>981</v>
      </c>
      <c r="Z10" s="113" t="s">
        <v>84</v>
      </c>
      <c r="AA10" s="114"/>
    </row>
    <row r="11" spans="1:27" x14ac:dyDescent="0.25">
      <c r="A11" s="67" t="s">
        <v>85</v>
      </c>
      <c r="B11" s="67" t="s">
        <v>64</v>
      </c>
      <c r="D11" s="63">
        <f>'MOVIMENTOS VOA'!C11</f>
        <v>0</v>
      </c>
      <c r="E11" s="63">
        <f>'MOVIMENTOS VOA'!D11</f>
        <v>0</v>
      </c>
      <c r="F11" s="63">
        <f>'MOVIMENTOS VOA'!E11</f>
        <v>0</v>
      </c>
      <c r="G11" s="63">
        <f>'MOVIMENTOS VOA'!F11</f>
        <v>0</v>
      </c>
      <c r="H11" s="8">
        <f t="shared" si="0"/>
        <v>0</v>
      </c>
      <c r="I11" s="18"/>
      <c r="J11" s="63">
        <f>'MOVIMENTOS VOA'!I11</f>
        <v>607</v>
      </c>
      <c r="K11" s="63">
        <f>'MOVIMENTOS VOA'!J11</f>
        <v>584</v>
      </c>
      <c r="L11" s="64">
        <f t="shared" si="1"/>
        <v>1191</v>
      </c>
      <c r="M11" s="18"/>
      <c r="N11" s="63">
        <f>'MOVIMENTOS VOA'!M11</f>
        <v>50</v>
      </c>
      <c r="O11" s="63">
        <f>'MOVIMENTOS VOA'!N11</f>
        <v>49</v>
      </c>
      <c r="P11" s="64">
        <f t="shared" si="2"/>
        <v>99</v>
      </c>
      <c r="Q11" s="65"/>
      <c r="R11" s="63">
        <f>'MOVIMENTOS VOA'!Q11</f>
        <v>287</v>
      </c>
      <c r="S11" s="63">
        <f>'MOVIMENTOS VOA'!R11</f>
        <v>295</v>
      </c>
      <c r="T11" s="64">
        <f t="shared" si="3"/>
        <v>582</v>
      </c>
      <c r="U11" s="65"/>
      <c r="V11" s="63">
        <f>'MOVIMENTOS VOA'!U11</f>
        <v>102</v>
      </c>
      <c r="W11" s="63">
        <f>'MOVIMENTOS VOA'!V11</f>
        <v>169</v>
      </c>
      <c r="X11" s="64">
        <f t="shared" si="4"/>
        <v>271</v>
      </c>
      <c r="Z11" s="113"/>
      <c r="AA11" s="114"/>
    </row>
    <row r="12" spans="1:27" x14ac:dyDescent="0.25">
      <c r="A12" s="67" t="s">
        <v>85</v>
      </c>
      <c r="B12" s="67" t="s">
        <v>50</v>
      </c>
      <c r="D12" s="63">
        <f>'MOVIMENTOS VOA'!C12</f>
        <v>5287</v>
      </c>
      <c r="E12" s="63">
        <f>'MOVIMENTOS VOA'!D12</f>
        <v>0</v>
      </c>
      <c r="F12" s="63">
        <f>'MOVIMENTOS VOA'!E12</f>
        <v>61</v>
      </c>
      <c r="G12" s="63">
        <f>'MOVIMENTOS VOA'!F12</f>
        <v>4307</v>
      </c>
      <c r="H12" s="8">
        <f t="shared" si="0"/>
        <v>9655</v>
      </c>
      <c r="I12" s="18"/>
      <c r="J12" s="63">
        <f>'MOVIMENTOS VOA'!I12</f>
        <v>241</v>
      </c>
      <c r="K12" s="63">
        <f>'MOVIMENTOS VOA'!J12</f>
        <v>264</v>
      </c>
      <c r="L12" s="64">
        <f t="shared" si="1"/>
        <v>505</v>
      </c>
      <c r="M12" s="18"/>
      <c r="N12" s="63">
        <f>'MOVIMENTOS VOA'!M12</f>
        <v>284</v>
      </c>
      <c r="O12" s="63">
        <f>'MOVIMENTOS VOA'!N12</f>
        <v>277</v>
      </c>
      <c r="P12" s="64">
        <f t="shared" si="2"/>
        <v>561</v>
      </c>
      <c r="Q12" s="65"/>
      <c r="R12" s="63">
        <f>'MOVIMENTOS VOA'!Q12</f>
        <v>709</v>
      </c>
      <c r="S12" s="63">
        <f>'MOVIMENTOS VOA'!R12</f>
        <v>713</v>
      </c>
      <c r="T12" s="64">
        <f t="shared" si="3"/>
        <v>1422</v>
      </c>
      <c r="U12" s="65"/>
      <c r="V12" s="63">
        <f>'MOVIMENTOS VOA'!U12</f>
        <v>2951</v>
      </c>
      <c r="W12" s="63">
        <f>'MOVIMENTOS VOA'!V12</f>
        <v>3682</v>
      </c>
      <c r="X12" s="64">
        <f t="shared" si="4"/>
        <v>6633</v>
      </c>
      <c r="Z12" s="113"/>
      <c r="AA12" s="114"/>
    </row>
    <row r="13" spans="1:27" x14ac:dyDescent="0.25">
      <c r="A13" s="67" t="s">
        <v>85</v>
      </c>
      <c r="B13" s="67" t="s">
        <v>51</v>
      </c>
      <c r="D13" s="63">
        <f>'MOVIMENTOS VOA'!C13</f>
        <v>0</v>
      </c>
      <c r="E13" s="63">
        <f>'MOVIMENTOS VOA'!D13</f>
        <v>0</v>
      </c>
      <c r="F13" s="63">
        <f>'MOVIMENTOS VOA'!E13</f>
        <v>0</v>
      </c>
      <c r="G13" s="63">
        <f>'MOVIMENTOS VOA'!F13</f>
        <v>0</v>
      </c>
      <c r="H13" s="8">
        <f t="shared" si="0"/>
        <v>0</v>
      </c>
      <c r="I13" s="18"/>
      <c r="J13" s="63">
        <f>'MOVIMENTOS VOA'!I13</f>
        <v>122</v>
      </c>
      <c r="K13" s="63">
        <f>'MOVIMENTOS VOA'!J13</f>
        <v>117</v>
      </c>
      <c r="L13" s="64">
        <f t="shared" si="1"/>
        <v>239</v>
      </c>
      <c r="M13" s="18"/>
      <c r="N13" s="63">
        <f>'MOVIMENTOS VOA'!M13</f>
        <v>12</v>
      </c>
      <c r="O13" s="63">
        <f>'MOVIMENTOS VOA'!N13</f>
        <v>12</v>
      </c>
      <c r="P13" s="64">
        <f t="shared" si="2"/>
        <v>24</v>
      </c>
      <c r="Q13" s="65"/>
      <c r="R13" s="63">
        <f>'MOVIMENTOS VOA'!Q13</f>
        <v>60</v>
      </c>
      <c r="S13" s="63">
        <f>'MOVIMENTOS VOA'!R13</f>
        <v>64</v>
      </c>
      <c r="T13" s="64">
        <f t="shared" si="3"/>
        <v>124</v>
      </c>
      <c r="U13" s="65"/>
      <c r="V13" s="63">
        <f>'MOVIMENTOS VOA'!U13</f>
        <v>35</v>
      </c>
      <c r="W13" s="63">
        <f>'MOVIMENTOS VOA'!V13</f>
        <v>58</v>
      </c>
      <c r="X13" s="64">
        <f t="shared" si="4"/>
        <v>93</v>
      </c>
      <c r="Z13" s="113"/>
      <c r="AA13" s="114"/>
    </row>
    <row r="14" spans="1:27" ht="15.75" thickBot="1" x14ac:dyDescent="0.3">
      <c r="A14" s="67" t="s">
        <v>85</v>
      </c>
      <c r="B14" s="67" t="s">
        <v>52</v>
      </c>
      <c r="D14" s="63">
        <f>'MOVIMENTOS VOA'!C14</f>
        <v>128004</v>
      </c>
      <c r="E14" s="63">
        <f>'MOVIMENTOS VOA'!D14</f>
        <v>660</v>
      </c>
      <c r="F14" s="63">
        <f>'MOVIMENTOS VOA'!E14</f>
        <v>3002</v>
      </c>
      <c r="G14" s="63">
        <f>'MOVIMENTOS VOA'!F14</f>
        <v>113274</v>
      </c>
      <c r="H14" s="8">
        <f t="shared" si="0"/>
        <v>244940</v>
      </c>
      <c r="I14" s="18"/>
      <c r="J14" s="63">
        <f>'MOVIMENTOS VOA'!I14</f>
        <v>2561</v>
      </c>
      <c r="K14" s="63">
        <f>'MOVIMENTOS VOA'!J14</f>
        <v>2632</v>
      </c>
      <c r="L14" s="64">
        <f t="shared" si="1"/>
        <v>5193</v>
      </c>
      <c r="M14" s="18"/>
      <c r="N14" s="63">
        <f>'MOVIMENTOS VOA'!M14</f>
        <v>1950</v>
      </c>
      <c r="O14" s="63">
        <f>'MOVIMENTOS VOA'!N14</f>
        <v>1951</v>
      </c>
      <c r="P14" s="64">
        <f t="shared" si="2"/>
        <v>3901</v>
      </c>
      <c r="Q14" s="65"/>
      <c r="R14" s="63">
        <f>'MOVIMENTOS VOA'!Q14</f>
        <v>2870</v>
      </c>
      <c r="S14" s="63">
        <f>'MOVIMENTOS VOA'!R14</f>
        <v>2914</v>
      </c>
      <c r="T14" s="64">
        <f t="shared" si="3"/>
        <v>5784</v>
      </c>
      <c r="U14" s="65"/>
      <c r="V14" s="63">
        <f>'MOVIMENTOS VOA'!U14</f>
        <v>108511</v>
      </c>
      <c r="W14" s="63">
        <f>'MOVIMENTOS VOA'!V14</f>
        <v>129725</v>
      </c>
      <c r="X14" s="64">
        <f t="shared" si="4"/>
        <v>238236</v>
      </c>
      <c r="Z14" s="115"/>
      <c r="AA14" s="116"/>
    </row>
    <row r="15" spans="1:27" x14ac:dyDescent="0.25">
      <c r="A15" s="67" t="s">
        <v>85</v>
      </c>
      <c r="B15" s="67" t="s">
        <v>53</v>
      </c>
      <c r="D15" s="63">
        <f>'MOVIMENTOS VOA'!C15</f>
        <v>20</v>
      </c>
      <c r="E15" s="63">
        <f>'MOVIMENTOS VOA'!D15</f>
        <v>0</v>
      </c>
      <c r="F15" s="63">
        <f>'MOVIMENTOS VOA'!E15</f>
        <v>0</v>
      </c>
      <c r="G15" s="63">
        <f>'MOVIMENTOS VOA'!F15</f>
        <v>22</v>
      </c>
      <c r="H15" s="8">
        <f t="shared" si="0"/>
        <v>42</v>
      </c>
      <c r="I15" s="18"/>
      <c r="J15" s="63">
        <f>'MOVIMENTOS VOA'!I15</f>
        <v>119</v>
      </c>
      <c r="K15" s="63">
        <f>'MOVIMENTOS VOA'!J15</f>
        <v>132</v>
      </c>
      <c r="L15" s="64">
        <f t="shared" si="1"/>
        <v>251</v>
      </c>
      <c r="M15" s="18"/>
      <c r="N15" s="63">
        <f>'MOVIMENTOS VOA'!M15</f>
        <v>77</v>
      </c>
      <c r="O15" s="63">
        <f>'MOVIMENTOS VOA'!N15</f>
        <v>74</v>
      </c>
      <c r="P15" s="64">
        <f t="shared" si="2"/>
        <v>151</v>
      </c>
      <c r="Q15" s="65"/>
      <c r="R15" s="63">
        <f>'MOVIMENTOS VOA'!Q15</f>
        <v>141</v>
      </c>
      <c r="S15" s="63">
        <f>'MOVIMENTOS VOA'!R15</f>
        <v>146</v>
      </c>
      <c r="T15" s="64">
        <f t="shared" si="3"/>
        <v>287</v>
      </c>
      <c r="U15" s="65"/>
      <c r="V15" s="63">
        <f>'MOVIMENTOS VOA'!U15</f>
        <v>86</v>
      </c>
      <c r="W15" s="63">
        <f>'MOVIMENTOS VOA'!V15</f>
        <v>142</v>
      </c>
      <c r="X15" s="64">
        <f t="shared" si="4"/>
        <v>228</v>
      </c>
    </row>
    <row r="16" spans="1:27" x14ac:dyDescent="0.25">
      <c r="A16" s="67" t="s">
        <v>85</v>
      </c>
      <c r="B16" s="67" t="s">
        <v>54</v>
      </c>
      <c r="D16" s="63">
        <f>'MOVIMENTOS VOA'!C16</f>
        <v>0</v>
      </c>
      <c r="E16" s="63">
        <f>'MOVIMENTOS VOA'!D16</f>
        <v>0</v>
      </c>
      <c r="F16" s="63">
        <f>'MOVIMENTOS VOA'!E16</f>
        <v>0</v>
      </c>
      <c r="G16" s="63">
        <f>'MOVIMENTOS VOA'!F16</f>
        <v>0</v>
      </c>
      <c r="H16" s="8">
        <f t="shared" si="0"/>
        <v>0</v>
      </c>
      <c r="I16" s="18"/>
      <c r="J16" s="63">
        <f>'MOVIMENTOS VOA'!I16</f>
        <v>49</v>
      </c>
      <c r="K16" s="63">
        <f>'MOVIMENTOS VOA'!J16</f>
        <v>44</v>
      </c>
      <c r="L16" s="64">
        <f t="shared" si="1"/>
        <v>93</v>
      </c>
      <c r="M16" s="18"/>
      <c r="N16" s="63">
        <f>'MOVIMENTOS VOA'!M16</f>
        <v>11</v>
      </c>
      <c r="O16" s="63">
        <f>'MOVIMENTOS VOA'!N16</f>
        <v>11</v>
      </c>
      <c r="P16" s="64">
        <f t="shared" si="2"/>
        <v>22</v>
      </c>
      <c r="Q16" s="65"/>
      <c r="R16" s="63">
        <f>'MOVIMENTOS VOA'!Q16</f>
        <v>39</v>
      </c>
      <c r="S16" s="63">
        <f>'MOVIMENTOS VOA'!R16</f>
        <v>39</v>
      </c>
      <c r="T16" s="64">
        <f t="shared" si="3"/>
        <v>78</v>
      </c>
      <c r="U16" s="65"/>
      <c r="V16" s="63">
        <f>'MOVIMENTOS VOA'!U16</f>
        <v>27</v>
      </c>
      <c r="W16" s="63">
        <f>'MOVIMENTOS VOA'!V16</f>
        <v>45</v>
      </c>
      <c r="X16" s="64">
        <f t="shared" si="4"/>
        <v>72</v>
      </c>
    </row>
    <row r="17" spans="1:24" x14ac:dyDescent="0.25">
      <c r="A17" s="67" t="s">
        <v>85</v>
      </c>
      <c r="B17" s="67" t="s">
        <v>55</v>
      </c>
      <c r="D17" s="63">
        <f>'MOVIMENTOS VOA'!C17</f>
        <v>0</v>
      </c>
      <c r="E17" s="63">
        <f>'MOVIMENTOS VOA'!D17</f>
        <v>0</v>
      </c>
      <c r="F17" s="63">
        <f>'MOVIMENTOS VOA'!E17</f>
        <v>0</v>
      </c>
      <c r="G17" s="63">
        <f>'MOVIMENTOS VOA'!F17</f>
        <v>0</v>
      </c>
      <c r="H17" s="8">
        <f t="shared" si="0"/>
        <v>0</v>
      </c>
      <c r="I17" s="18"/>
      <c r="J17" s="63">
        <f>'MOVIMENTOS VOA'!I17</f>
        <v>3507</v>
      </c>
      <c r="K17" s="63">
        <f>'MOVIMENTOS VOA'!J17</f>
        <v>3152</v>
      </c>
      <c r="L17" s="64">
        <f t="shared" si="1"/>
        <v>6659</v>
      </c>
      <c r="M17" s="18"/>
      <c r="N17" s="63">
        <f>'MOVIMENTOS VOA'!M17</f>
        <v>716</v>
      </c>
      <c r="O17" s="63">
        <f>'MOVIMENTOS VOA'!N17</f>
        <v>626</v>
      </c>
      <c r="P17" s="64">
        <f t="shared" si="2"/>
        <v>1342</v>
      </c>
      <c r="Q17" s="65"/>
      <c r="R17" s="63">
        <f>'MOVIMENTOS VOA'!Q17</f>
        <v>2409</v>
      </c>
      <c r="S17" s="63">
        <f>'MOVIMENTOS VOA'!R17</f>
        <v>2367</v>
      </c>
      <c r="T17" s="64">
        <f t="shared" si="3"/>
        <v>4776</v>
      </c>
      <c r="U17" s="65"/>
      <c r="V17" s="63">
        <f>'MOVIMENTOS VOA'!U17</f>
        <v>0</v>
      </c>
      <c r="W17" s="63">
        <f>'MOVIMENTOS VOA'!V17</f>
        <v>0</v>
      </c>
      <c r="X17" s="64">
        <f t="shared" si="4"/>
        <v>0</v>
      </c>
    </row>
    <row r="18" spans="1:24" x14ac:dyDescent="0.25">
      <c r="A18" s="67" t="s">
        <v>86</v>
      </c>
      <c r="B18" s="67" t="s">
        <v>49</v>
      </c>
      <c r="D18" s="63">
        <f>'MOVIMENTOS VOA'!C18</f>
        <v>0</v>
      </c>
      <c r="E18" s="63">
        <f>'MOVIMENTOS VOA'!D18</f>
        <v>0</v>
      </c>
      <c r="F18" s="63">
        <f>'MOVIMENTOS VOA'!E18</f>
        <v>0</v>
      </c>
      <c r="G18" s="63">
        <f>'MOVIMENTOS VOA'!F18</f>
        <v>0</v>
      </c>
      <c r="H18" s="8">
        <f t="shared" si="0"/>
        <v>0</v>
      </c>
      <c r="J18" s="63">
        <f>'MOVIMENTOS VOA'!I18</f>
        <v>5390</v>
      </c>
      <c r="K18" s="63">
        <f>'MOVIMENTOS VOA'!J18</f>
        <v>2260</v>
      </c>
      <c r="L18" s="64">
        <f t="shared" si="1"/>
        <v>7650</v>
      </c>
      <c r="N18" s="63">
        <f>'MOVIMENTOS VOA'!M18</f>
        <v>1787</v>
      </c>
      <c r="O18" s="63">
        <f>'MOVIMENTOS VOA'!N18</f>
        <v>1649</v>
      </c>
      <c r="P18" s="64">
        <f t="shared" si="2"/>
        <v>3436</v>
      </c>
      <c r="Q18" s="66"/>
      <c r="R18" s="63">
        <f>'MOVIMENTOS VOA'!Q18</f>
        <v>7595</v>
      </c>
      <c r="S18" s="63">
        <f>'MOVIMENTOS VOA'!R18</f>
        <v>7247</v>
      </c>
      <c r="T18" s="64">
        <f t="shared" si="3"/>
        <v>14842</v>
      </c>
      <c r="U18" s="66"/>
      <c r="V18" s="63">
        <f>'MOVIMENTOS VOA'!U18</f>
        <v>0</v>
      </c>
      <c r="W18" s="63">
        <f>'MOVIMENTOS VOA'!V18</f>
        <v>0</v>
      </c>
      <c r="X18" s="64">
        <f t="shared" si="4"/>
        <v>0</v>
      </c>
    </row>
    <row r="19" spans="1:24" x14ac:dyDescent="0.25">
      <c r="A19" s="67" t="s">
        <v>86</v>
      </c>
      <c r="B19" s="67" t="s">
        <v>87</v>
      </c>
      <c r="D19" s="63">
        <f>'MOVIMENTOS VOA'!C19</f>
        <v>0</v>
      </c>
      <c r="E19" s="63">
        <f>'MOVIMENTOS VOA'!D19</f>
        <v>0</v>
      </c>
      <c r="F19" s="63">
        <f>'MOVIMENTOS VOA'!E19</f>
        <v>0</v>
      </c>
      <c r="G19" s="63">
        <f>'MOVIMENTOS VOA'!F19</f>
        <v>0</v>
      </c>
      <c r="H19" s="8">
        <f t="shared" si="0"/>
        <v>0</v>
      </c>
      <c r="J19" s="63">
        <f>'MOVIMENTOS VOA'!I19</f>
        <v>2925</v>
      </c>
      <c r="K19" s="63">
        <f>'MOVIMENTOS VOA'!J19</f>
        <v>3328</v>
      </c>
      <c r="L19" s="64">
        <f t="shared" si="1"/>
        <v>6253</v>
      </c>
      <c r="N19" s="63">
        <f>'MOVIMENTOS VOA'!M19</f>
        <v>650</v>
      </c>
      <c r="O19" s="63">
        <f>'MOVIMENTOS VOA'!N19</f>
        <v>477</v>
      </c>
      <c r="P19" s="64">
        <f t="shared" si="2"/>
        <v>1127</v>
      </c>
      <c r="Q19" s="66"/>
      <c r="R19" s="63">
        <f>'MOVIMENTOS VOA'!Q19</f>
        <v>2293</v>
      </c>
      <c r="S19" s="63">
        <f>'MOVIMENTOS VOA'!R19</f>
        <v>2121</v>
      </c>
      <c r="T19" s="64">
        <f t="shared" si="3"/>
        <v>4414</v>
      </c>
      <c r="U19" s="66"/>
      <c r="V19" s="63">
        <f>'MOVIMENTOS VOA'!U19</f>
        <v>0</v>
      </c>
      <c r="W19" s="63">
        <f>'MOVIMENTOS VOA'!V19</f>
        <v>0</v>
      </c>
      <c r="X19" s="64">
        <f t="shared" si="4"/>
        <v>0</v>
      </c>
    </row>
    <row r="20" spans="1:24" x14ac:dyDescent="0.25">
      <c r="A20" s="67" t="s">
        <v>86</v>
      </c>
      <c r="B20" s="67" t="s">
        <v>46</v>
      </c>
      <c r="D20" s="63">
        <f>'MOVIMENTOS VOA'!C20</f>
        <v>0</v>
      </c>
      <c r="E20" s="63">
        <f>'MOVIMENTOS VOA'!D20</f>
        <v>0</v>
      </c>
      <c r="F20" s="63">
        <f>'MOVIMENTOS VOA'!E20</f>
        <v>0</v>
      </c>
      <c r="G20" s="63">
        <f>'MOVIMENTOS VOA'!F20</f>
        <v>0</v>
      </c>
      <c r="H20" s="8">
        <f t="shared" si="0"/>
        <v>0</v>
      </c>
      <c r="J20" s="63">
        <f>'MOVIMENTOS VOA'!I20</f>
        <v>943</v>
      </c>
      <c r="K20" s="63">
        <f>'MOVIMENTOS VOA'!J20</f>
        <v>923</v>
      </c>
      <c r="L20" s="64">
        <f t="shared" si="1"/>
        <v>1866</v>
      </c>
      <c r="N20" s="63">
        <f>'MOVIMENTOS VOA'!M20</f>
        <v>506</v>
      </c>
      <c r="O20" s="63">
        <f>'MOVIMENTOS VOA'!N20</f>
        <v>502</v>
      </c>
      <c r="P20" s="64">
        <f t="shared" si="2"/>
        <v>1008</v>
      </c>
      <c r="Q20" s="66"/>
      <c r="R20" s="63">
        <f>'MOVIMENTOS VOA'!Q20</f>
        <v>1980</v>
      </c>
      <c r="S20" s="63">
        <f>'MOVIMENTOS VOA'!R20</f>
        <v>2007</v>
      </c>
      <c r="T20" s="64">
        <f t="shared" si="3"/>
        <v>3987</v>
      </c>
      <c r="U20" s="66"/>
      <c r="V20" s="63">
        <f>'MOVIMENTOS VOA'!U20</f>
        <v>0</v>
      </c>
      <c r="W20" s="63">
        <f>'MOVIMENTOS VOA'!V20</f>
        <v>0</v>
      </c>
      <c r="X20" s="64">
        <f t="shared" si="4"/>
        <v>0</v>
      </c>
    </row>
    <row r="21" spans="1:24" x14ac:dyDescent="0.25">
      <c r="A21" s="67" t="s">
        <v>86</v>
      </c>
      <c r="B21" s="67" t="s">
        <v>48</v>
      </c>
      <c r="D21" s="63">
        <f>'MOVIMENTOS VOA'!C21</f>
        <v>0</v>
      </c>
      <c r="E21" s="63">
        <f>'MOVIMENTOS VOA'!D21</f>
        <v>0</v>
      </c>
      <c r="F21" s="63">
        <f>'MOVIMENTOS VOA'!E21</f>
        <v>0</v>
      </c>
      <c r="G21" s="63">
        <f>'MOVIMENTOS VOA'!F21</f>
        <v>0</v>
      </c>
      <c r="H21" s="8">
        <f t="shared" si="0"/>
        <v>0</v>
      </c>
      <c r="J21" s="63">
        <f>'MOVIMENTOS VOA'!I21</f>
        <v>430</v>
      </c>
      <c r="K21" s="63">
        <f>'MOVIMENTOS VOA'!J21</f>
        <v>391</v>
      </c>
      <c r="L21" s="64">
        <f t="shared" si="1"/>
        <v>821</v>
      </c>
      <c r="N21" s="63">
        <f>'MOVIMENTOS VOA'!M21</f>
        <v>568</v>
      </c>
      <c r="O21" s="63">
        <f>'MOVIMENTOS VOA'!N21</f>
        <v>571</v>
      </c>
      <c r="P21" s="64">
        <f t="shared" si="2"/>
        <v>1139</v>
      </c>
      <c r="Q21" s="66"/>
      <c r="R21" s="63">
        <f>'MOVIMENTOS VOA'!Q21</f>
        <v>1470</v>
      </c>
      <c r="S21" s="63">
        <f>'MOVIMENTOS VOA'!R21</f>
        <v>1484</v>
      </c>
      <c r="T21" s="64">
        <f t="shared" si="3"/>
        <v>2954</v>
      </c>
      <c r="U21" s="66"/>
      <c r="V21" s="63">
        <f>'MOVIMENTOS VOA'!U21</f>
        <v>0</v>
      </c>
      <c r="W21" s="63">
        <f>'MOVIMENTOS VOA'!V21</f>
        <v>0</v>
      </c>
      <c r="X21" s="64">
        <f t="shared" si="4"/>
        <v>0</v>
      </c>
    </row>
    <row r="22" spans="1:24" x14ac:dyDescent="0.25">
      <c r="A22" s="67" t="s">
        <v>86</v>
      </c>
      <c r="B22" s="67" t="s">
        <v>56</v>
      </c>
      <c r="D22" s="63">
        <f>'MOVIMENTOS VOA'!C22</f>
        <v>0</v>
      </c>
      <c r="E22" s="63">
        <f>'MOVIMENTOS VOA'!D22</f>
        <v>0</v>
      </c>
      <c r="F22" s="63">
        <f>'MOVIMENTOS VOA'!E22</f>
        <v>0</v>
      </c>
      <c r="G22" s="63">
        <f>'MOVIMENTOS VOA'!F22</f>
        <v>0</v>
      </c>
      <c r="H22" s="14">
        <f t="shared" si="0"/>
        <v>0</v>
      </c>
      <c r="J22" s="63">
        <f>'MOVIMENTOS VOA'!I22</f>
        <v>339</v>
      </c>
      <c r="K22" s="63">
        <f>'MOVIMENTOS VOA'!J22</f>
        <v>159</v>
      </c>
      <c r="L22" s="68">
        <f t="shared" si="1"/>
        <v>498</v>
      </c>
      <c r="N22" s="63">
        <f>'MOVIMENTOS VOA'!M22</f>
        <v>114</v>
      </c>
      <c r="O22" s="63">
        <f>'MOVIMENTOS VOA'!N22</f>
        <v>109</v>
      </c>
      <c r="P22" s="68">
        <f t="shared" si="2"/>
        <v>223</v>
      </c>
      <c r="Q22" s="69"/>
      <c r="R22" s="63">
        <f>'MOVIMENTOS VOA'!Q22</f>
        <v>598</v>
      </c>
      <c r="S22" s="63">
        <f>'MOVIMENTOS VOA'!R22</f>
        <v>613</v>
      </c>
      <c r="T22" s="68">
        <f t="shared" si="3"/>
        <v>1211</v>
      </c>
      <c r="U22" s="69"/>
      <c r="V22" s="63">
        <f>'MOVIMENTOS VOA'!U22</f>
        <v>0</v>
      </c>
      <c r="W22" s="63">
        <f>'MOVIMENTOS VOA'!V22</f>
        <v>0</v>
      </c>
      <c r="X22" s="68">
        <f t="shared" si="4"/>
        <v>0</v>
      </c>
    </row>
    <row r="23" spans="1:24" x14ac:dyDescent="0.25">
      <c r="A23" s="74" t="s">
        <v>93</v>
      </c>
      <c r="B23" s="74" t="s">
        <v>72</v>
      </c>
      <c r="D23" s="63">
        <f>'MOVIMENTOS ASP'!C7</f>
        <v>175790</v>
      </c>
      <c r="E23" s="63">
        <f>'MOVIMENTOS ASP'!D7</f>
        <v>128</v>
      </c>
      <c r="F23" s="63">
        <f>'MOVIMENTOS ASP'!E7</f>
        <v>6123</v>
      </c>
      <c r="G23" s="63">
        <f>'MOVIMENTOS ASP'!F7</f>
        <v>179209</v>
      </c>
      <c r="H23" s="64">
        <f>SUM(D23:G23)</f>
        <v>361250</v>
      </c>
      <c r="I23" s="66"/>
      <c r="J23" s="63">
        <f>'MOVIMENTOS ASP'!I7</f>
        <v>4857</v>
      </c>
      <c r="K23" s="63">
        <f>'MOVIMENTOS ASP'!J7</f>
        <v>4820</v>
      </c>
      <c r="L23" s="64">
        <f>SUM(J23:K23)</f>
        <v>9677</v>
      </c>
      <c r="M23" s="65"/>
      <c r="N23" s="65">
        <f>'MOVIMENTOS ASP'!M7</f>
        <v>1890</v>
      </c>
      <c r="O23" s="65">
        <f>'MOVIMENTOS ASP'!N7</f>
        <v>1892</v>
      </c>
      <c r="P23" s="64">
        <f>SUM(N23:O23)</f>
        <v>3782</v>
      </c>
      <c r="Q23" s="65"/>
      <c r="R23" s="65">
        <f>'MOVIMENTOS ASP'!Q7</f>
        <v>2013</v>
      </c>
      <c r="S23" s="65">
        <f>'MOVIMENTOS ASP'!R7</f>
        <v>2016</v>
      </c>
      <c r="T23" s="64">
        <f>SUM(R23:S23)</f>
        <v>4029</v>
      </c>
      <c r="U23" s="65"/>
      <c r="V23" s="65">
        <f>'MOVIMENTOS ASP'!U7</f>
        <v>102126</v>
      </c>
      <c r="W23" s="65">
        <f>'MOVIMENTOS ASP'!V7</f>
        <v>165484</v>
      </c>
      <c r="X23" s="64">
        <f>SUM(V23:W23)</f>
        <v>267610</v>
      </c>
    </row>
    <row r="24" spans="1:24" x14ac:dyDescent="0.25">
      <c r="A24" s="74" t="s">
        <v>93</v>
      </c>
      <c r="B24" s="74" t="s">
        <v>73</v>
      </c>
      <c r="D24" s="63">
        <f>'MOVIMENTOS ASP'!C8</f>
        <v>58635</v>
      </c>
      <c r="E24" s="63">
        <f>'MOVIMENTOS ASP'!D8</f>
        <v>149</v>
      </c>
      <c r="F24" s="63">
        <f>'MOVIMENTOS ASP'!E8</f>
        <v>1449</v>
      </c>
      <c r="G24" s="63">
        <f>'MOVIMENTOS ASP'!F8</f>
        <v>58646</v>
      </c>
      <c r="H24" s="64">
        <f t="shared" ref="H24:H33" si="5">SUM(D24:G24)</f>
        <v>118879</v>
      </c>
      <c r="I24" s="66"/>
      <c r="J24" s="63">
        <f>'MOVIMENTOS ASP'!I8</f>
        <v>663</v>
      </c>
      <c r="K24" s="63">
        <f>'MOVIMENTOS ASP'!J8</f>
        <v>757</v>
      </c>
      <c r="L24" s="64">
        <f t="shared" ref="L24:L33" si="6">SUM(J24:K24)</f>
        <v>1420</v>
      </c>
      <c r="M24" s="65"/>
      <c r="N24" s="65">
        <f>'MOVIMENTOS ASP'!M8</f>
        <v>614</v>
      </c>
      <c r="O24" s="65">
        <f>'MOVIMENTOS ASP'!N8</f>
        <v>614</v>
      </c>
      <c r="P24" s="64">
        <f t="shared" ref="P24:P33" si="7">SUM(N24:O24)</f>
        <v>1228</v>
      </c>
      <c r="Q24" s="65"/>
      <c r="R24" s="65">
        <f>'MOVIMENTOS ASP'!Q8</f>
        <v>1115</v>
      </c>
      <c r="S24" s="65">
        <f>'MOVIMENTOS ASP'!R8</f>
        <v>1114</v>
      </c>
      <c r="T24" s="64">
        <f t="shared" ref="T24:T33" si="8">SUM(R24:S24)</f>
        <v>2229</v>
      </c>
      <c r="U24" s="65"/>
      <c r="V24" s="65">
        <f>'MOVIMENTOS ASP'!U8</f>
        <v>80210</v>
      </c>
      <c r="W24" s="65">
        <f>'MOVIMENTOS ASP'!V8</f>
        <v>95692</v>
      </c>
      <c r="X24" s="64">
        <f t="shared" ref="X24:X33" si="9">SUM(V24:W24)</f>
        <v>175902</v>
      </c>
    </row>
    <row r="25" spans="1:24" x14ac:dyDescent="0.25">
      <c r="A25" s="74" t="s">
        <v>93</v>
      </c>
      <c r="B25" s="74" t="s">
        <v>74</v>
      </c>
      <c r="D25" s="63">
        <f>'MOVIMENTOS ASP'!C9</f>
        <v>18177</v>
      </c>
      <c r="E25" s="63">
        <f>'MOVIMENTOS ASP'!D9</f>
        <v>12</v>
      </c>
      <c r="F25" s="63">
        <f>'MOVIMENTOS ASP'!E9</f>
        <v>364</v>
      </c>
      <c r="G25" s="63">
        <f>'MOVIMENTOS ASP'!F9</f>
        <v>17468</v>
      </c>
      <c r="H25" s="64">
        <f t="shared" si="5"/>
        <v>36021</v>
      </c>
      <c r="I25" s="66"/>
      <c r="J25" s="63">
        <f>'MOVIMENTOS ASP'!I9</f>
        <v>1698</v>
      </c>
      <c r="K25" s="63">
        <f>'MOVIMENTOS ASP'!J9</f>
        <v>1811</v>
      </c>
      <c r="L25" s="64">
        <f t="shared" si="6"/>
        <v>3509</v>
      </c>
      <c r="M25" s="65"/>
      <c r="N25" s="65">
        <f>'MOVIMENTOS ASP'!M9</f>
        <v>245</v>
      </c>
      <c r="O25" s="65">
        <f>'MOVIMENTOS ASP'!N9</f>
        <v>245</v>
      </c>
      <c r="P25" s="64">
        <f t="shared" si="7"/>
        <v>490</v>
      </c>
      <c r="Q25" s="65"/>
      <c r="R25" s="65">
        <f>'MOVIMENTOS ASP'!Q9</f>
        <v>1008</v>
      </c>
      <c r="S25" s="65">
        <f>'MOVIMENTOS ASP'!R9</f>
        <v>1195</v>
      </c>
      <c r="T25" s="64">
        <f t="shared" si="8"/>
        <v>2203</v>
      </c>
      <c r="U25" s="65"/>
      <c r="V25" s="65">
        <f>'MOVIMENTOS ASP'!U9</f>
        <v>17741.5</v>
      </c>
      <c r="W25" s="65">
        <f>'MOVIMENTOS ASP'!V9</f>
        <v>33480.5</v>
      </c>
      <c r="X25" s="64">
        <f t="shared" si="9"/>
        <v>51222</v>
      </c>
    </row>
    <row r="26" spans="1:24" x14ac:dyDescent="0.25">
      <c r="A26" s="74" t="s">
        <v>93</v>
      </c>
      <c r="B26" s="74" t="s">
        <v>75</v>
      </c>
      <c r="D26" s="63">
        <f>'MOVIMENTOS ASP'!C10</f>
        <v>109</v>
      </c>
      <c r="E26" s="63">
        <f>'MOVIMENTOS ASP'!D10</f>
        <v>0</v>
      </c>
      <c r="F26" s="63">
        <f>'MOVIMENTOS ASP'!E10</f>
        <v>3</v>
      </c>
      <c r="G26" s="63">
        <f>'MOVIMENTOS ASP'!F10</f>
        <v>127</v>
      </c>
      <c r="H26" s="64">
        <f t="shared" si="5"/>
        <v>239</v>
      </c>
      <c r="I26" s="66"/>
      <c r="J26" s="63">
        <f>'MOVIMENTOS ASP'!I10</f>
        <v>1052</v>
      </c>
      <c r="K26" s="63">
        <f>'MOVIMENTOS ASP'!J10</f>
        <v>1151</v>
      </c>
      <c r="L26" s="64">
        <f t="shared" si="6"/>
        <v>2203</v>
      </c>
      <c r="M26" s="65"/>
      <c r="N26" s="65">
        <f>'MOVIMENTOS ASP'!M10</f>
        <v>41</v>
      </c>
      <c r="O26" s="65">
        <f>'MOVIMENTOS ASP'!N10</f>
        <v>41</v>
      </c>
      <c r="P26" s="64">
        <f t="shared" si="7"/>
        <v>82</v>
      </c>
      <c r="Q26" s="65"/>
      <c r="R26" s="65">
        <f>'MOVIMENTOS ASP'!Q10</f>
        <v>437</v>
      </c>
      <c r="S26" s="65">
        <f>'MOVIMENTOS ASP'!R10</f>
        <v>489</v>
      </c>
      <c r="T26" s="64">
        <f t="shared" si="8"/>
        <v>926</v>
      </c>
      <c r="U26" s="65"/>
      <c r="V26" s="65">
        <f>'MOVIMENTOS ASP'!U10</f>
        <v>851</v>
      </c>
      <c r="W26" s="65">
        <f>'MOVIMENTOS ASP'!V10</f>
        <v>1086</v>
      </c>
      <c r="X26" s="64">
        <f t="shared" si="9"/>
        <v>1937</v>
      </c>
    </row>
    <row r="27" spans="1:24" x14ac:dyDescent="0.25">
      <c r="A27" s="74" t="s">
        <v>93</v>
      </c>
      <c r="B27" s="74" t="s">
        <v>76</v>
      </c>
      <c r="D27" s="63">
        <f>'MOVIMENTOS ASP'!C11</f>
        <v>0</v>
      </c>
      <c r="E27" s="63">
        <f>'MOVIMENTOS ASP'!D11</f>
        <v>0</v>
      </c>
      <c r="F27" s="63">
        <f>'MOVIMENTOS ASP'!E11</f>
        <v>0</v>
      </c>
      <c r="G27" s="63">
        <f>'MOVIMENTOS ASP'!F11</f>
        <v>0</v>
      </c>
      <c r="H27" s="64">
        <f t="shared" si="5"/>
        <v>0</v>
      </c>
      <c r="I27" s="66"/>
      <c r="J27" s="63">
        <f>'MOVIMENTOS ASP'!I11</f>
        <v>621</v>
      </c>
      <c r="K27" s="63">
        <f>'MOVIMENTOS ASP'!J11</f>
        <v>605</v>
      </c>
      <c r="L27" s="64">
        <f t="shared" si="6"/>
        <v>1226</v>
      </c>
      <c r="M27" s="65"/>
      <c r="N27" s="65">
        <f>'MOVIMENTOS ASP'!M11</f>
        <v>0</v>
      </c>
      <c r="O27" s="65">
        <f>'MOVIMENTOS ASP'!N11</f>
        <v>0</v>
      </c>
      <c r="P27" s="64">
        <f t="shared" si="7"/>
        <v>0</v>
      </c>
      <c r="Q27" s="65"/>
      <c r="R27" s="65">
        <f>'MOVIMENTOS ASP'!Q11</f>
        <v>747</v>
      </c>
      <c r="S27" s="65">
        <f>'MOVIMENTOS ASP'!R11</f>
        <v>722</v>
      </c>
      <c r="T27" s="64">
        <f t="shared" si="8"/>
        <v>1469</v>
      </c>
      <c r="U27" s="65"/>
      <c r="V27" s="65">
        <f>'MOVIMENTOS ASP'!U11</f>
        <v>0</v>
      </c>
      <c r="W27" s="65">
        <f>'MOVIMENTOS ASP'!V11</f>
        <v>0</v>
      </c>
      <c r="X27" s="64">
        <f t="shared" si="9"/>
        <v>0</v>
      </c>
    </row>
    <row r="28" spans="1:24" x14ac:dyDescent="0.25">
      <c r="A28" s="74" t="s">
        <v>93</v>
      </c>
      <c r="B28" s="74" t="s">
        <v>77</v>
      </c>
      <c r="D28" s="63">
        <f>'MOVIMENTOS ASP'!C12</f>
        <v>0</v>
      </c>
      <c r="E28" s="63">
        <f>'MOVIMENTOS ASP'!D12</f>
        <v>0</v>
      </c>
      <c r="F28" s="63">
        <f>'MOVIMENTOS ASP'!E12</f>
        <v>0</v>
      </c>
      <c r="G28" s="63">
        <f>'MOVIMENTOS ASP'!F12</f>
        <v>0</v>
      </c>
      <c r="H28" s="64">
        <f t="shared" si="5"/>
        <v>0</v>
      </c>
      <c r="I28" s="66"/>
      <c r="J28" s="63">
        <f>'MOVIMENTOS ASP'!I12</f>
        <v>529</v>
      </c>
      <c r="K28" s="63">
        <f>'MOVIMENTOS ASP'!J12</f>
        <v>478</v>
      </c>
      <c r="L28" s="64">
        <f t="shared" si="6"/>
        <v>1007</v>
      </c>
      <c r="M28" s="65"/>
      <c r="N28" s="65">
        <f>'MOVIMENTOS ASP'!M12</f>
        <v>0</v>
      </c>
      <c r="O28" s="65">
        <f>'MOVIMENTOS ASP'!N12</f>
        <v>0</v>
      </c>
      <c r="P28" s="64">
        <f t="shared" si="7"/>
        <v>0</v>
      </c>
      <c r="Q28" s="65"/>
      <c r="R28" s="65">
        <f>'MOVIMENTOS ASP'!Q12</f>
        <v>416</v>
      </c>
      <c r="S28" s="65">
        <f>'MOVIMENTOS ASP'!R12</f>
        <v>376</v>
      </c>
      <c r="T28" s="64">
        <f t="shared" si="8"/>
        <v>792</v>
      </c>
      <c r="U28" s="65"/>
      <c r="V28" s="65">
        <f>'MOVIMENTOS ASP'!U12</f>
        <v>0</v>
      </c>
      <c r="W28" s="65">
        <f>'MOVIMENTOS ASP'!V12</f>
        <v>0</v>
      </c>
      <c r="X28" s="64">
        <f t="shared" si="9"/>
        <v>0</v>
      </c>
    </row>
    <row r="29" spans="1:24" x14ac:dyDescent="0.25">
      <c r="A29" s="74" t="s">
        <v>93</v>
      </c>
      <c r="B29" s="74" t="s">
        <v>78</v>
      </c>
      <c r="D29" s="63">
        <f>'MOVIMENTOS ASP'!C13</f>
        <v>0</v>
      </c>
      <c r="E29" s="63">
        <f>'MOVIMENTOS ASP'!D13</f>
        <v>0</v>
      </c>
      <c r="F29" s="63">
        <f>'MOVIMENTOS ASP'!E13</f>
        <v>0</v>
      </c>
      <c r="G29" s="63">
        <f>'MOVIMENTOS ASP'!F13</f>
        <v>0</v>
      </c>
      <c r="H29" s="64">
        <f t="shared" si="5"/>
        <v>0</v>
      </c>
      <c r="I29" s="66"/>
      <c r="J29" s="63">
        <f>'MOVIMENTOS ASP'!I13</f>
        <v>216</v>
      </c>
      <c r="K29" s="63">
        <f>'MOVIMENTOS ASP'!J13</f>
        <v>195</v>
      </c>
      <c r="L29" s="64">
        <f t="shared" si="6"/>
        <v>411</v>
      </c>
      <c r="M29" s="65"/>
      <c r="N29" s="65">
        <f>'MOVIMENTOS ASP'!M13</f>
        <v>0</v>
      </c>
      <c r="O29" s="65">
        <f>'MOVIMENTOS ASP'!N13</f>
        <v>0</v>
      </c>
      <c r="P29" s="64">
        <f t="shared" si="7"/>
        <v>0</v>
      </c>
      <c r="Q29" s="65"/>
      <c r="R29" s="65">
        <f>'MOVIMENTOS ASP'!Q13</f>
        <v>96</v>
      </c>
      <c r="S29" s="65">
        <f>'MOVIMENTOS ASP'!R13</f>
        <v>99</v>
      </c>
      <c r="T29" s="64">
        <f t="shared" si="8"/>
        <v>195</v>
      </c>
      <c r="U29" s="65"/>
      <c r="V29" s="65">
        <f>'MOVIMENTOS ASP'!U13</f>
        <v>0</v>
      </c>
      <c r="W29" s="65">
        <f>'MOVIMENTOS ASP'!V13</f>
        <v>0</v>
      </c>
      <c r="X29" s="64">
        <f t="shared" si="9"/>
        <v>0</v>
      </c>
    </row>
    <row r="30" spans="1:24" x14ac:dyDescent="0.25">
      <c r="A30" s="74" t="s">
        <v>93</v>
      </c>
      <c r="B30" s="74" t="s">
        <v>79</v>
      </c>
      <c r="D30" s="63">
        <f>'MOVIMENTOS ASP'!C14</f>
        <v>0</v>
      </c>
      <c r="E30" s="63">
        <f>'MOVIMENTOS ASP'!D14</f>
        <v>0</v>
      </c>
      <c r="F30" s="63">
        <f>'MOVIMENTOS ASP'!E14</f>
        <v>0</v>
      </c>
      <c r="G30" s="63">
        <f>'MOVIMENTOS ASP'!F14</f>
        <v>0</v>
      </c>
      <c r="H30" s="64">
        <f t="shared" si="5"/>
        <v>0</v>
      </c>
      <c r="I30" s="66"/>
      <c r="J30" s="63">
        <f>'MOVIMENTOS ASP'!I14</f>
        <v>62</v>
      </c>
      <c r="K30" s="63">
        <f>'MOVIMENTOS ASP'!J14</f>
        <v>56</v>
      </c>
      <c r="L30" s="64">
        <f t="shared" si="6"/>
        <v>118</v>
      </c>
      <c r="M30" s="65"/>
      <c r="N30" s="65">
        <f>'MOVIMENTOS ASP'!M14</f>
        <v>0</v>
      </c>
      <c r="O30" s="65">
        <f>'MOVIMENTOS ASP'!N14</f>
        <v>0</v>
      </c>
      <c r="P30" s="64">
        <f t="shared" si="7"/>
        <v>0</v>
      </c>
      <c r="Q30" s="65"/>
      <c r="R30" s="65">
        <f>'MOVIMENTOS ASP'!Q14</f>
        <v>165</v>
      </c>
      <c r="S30" s="65">
        <f>'MOVIMENTOS ASP'!R14</f>
        <v>170</v>
      </c>
      <c r="T30" s="64">
        <f t="shared" si="8"/>
        <v>335</v>
      </c>
      <c r="U30" s="65"/>
      <c r="V30" s="65">
        <f>'MOVIMENTOS ASP'!U14</f>
        <v>0</v>
      </c>
      <c r="W30" s="65">
        <f>'MOVIMENTOS ASP'!V14</f>
        <v>0</v>
      </c>
      <c r="X30" s="64">
        <f t="shared" si="9"/>
        <v>0</v>
      </c>
    </row>
    <row r="31" spans="1:24" x14ac:dyDescent="0.25">
      <c r="A31" s="74" t="s">
        <v>93</v>
      </c>
      <c r="B31" s="74" t="s">
        <v>80</v>
      </c>
      <c r="D31" s="63">
        <f>'MOVIMENTOS ASP'!C15</f>
        <v>0</v>
      </c>
      <c r="E31" s="63">
        <f>'MOVIMENTOS ASP'!D15</f>
        <v>0</v>
      </c>
      <c r="F31" s="63">
        <f>'MOVIMENTOS ASP'!E15</f>
        <v>0</v>
      </c>
      <c r="G31" s="63">
        <f>'MOVIMENTOS ASP'!F15</f>
        <v>0</v>
      </c>
      <c r="H31" s="64">
        <f t="shared" si="5"/>
        <v>0</v>
      </c>
      <c r="I31" s="66"/>
      <c r="J31" s="63">
        <f>'MOVIMENTOS ASP'!I15</f>
        <v>413</v>
      </c>
      <c r="K31" s="63">
        <f>'MOVIMENTOS ASP'!J15</f>
        <v>372</v>
      </c>
      <c r="L31" s="64">
        <f t="shared" si="6"/>
        <v>785</v>
      </c>
      <c r="M31" s="65"/>
      <c r="N31" s="65">
        <f>'MOVIMENTOS ASP'!M15</f>
        <v>0</v>
      </c>
      <c r="O31" s="65">
        <f>'MOVIMENTOS ASP'!N15</f>
        <v>0</v>
      </c>
      <c r="P31" s="64">
        <f t="shared" si="7"/>
        <v>0</v>
      </c>
      <c r="Q31" s="65"/>
      <c r="R31" s="65">
        <f>'MOVIMENTOS ASP'!Q15</f>
        <v>183</v>
      </c>
      <c r="S31" s="65">
        <f>'MOVIMENTOS ASP'!R15</f>
        <v>204</v>
      </c>
      <c r="T31" s="64">
        <f t="shared" si="8"/>
        <v>387</v>
      </c>
      <c r="U31" s="65"/>
      <c r="V31" s="65">
        <f>'MOVIMENTOS ASP'!U15</f>
        <v>0</v>
      </c>
      <c r="W31" s="65">
        <f>'MOVIMENTOS ASP'!V15</f>
        <v>0</v>
      </c>
      <c r="X31" s="64">
        <f t="shared" si="9"/>
        <v>0</v>
      </c>
    </row>
    <row r="32" spans="1:24" x14ac:dyDescent="0.25">
      <c r="A32" s="74" t="s">
        <v>93</v>
      </c>
      <c r="B32" s="74" t="s">
        <v>81</v>
      </c>
      <c r="D32" s="63">
        <f>'MOVIMENTOS ASP'!C16</f>
        <v>0</v>
      </c>
      <c r="E32" s="63">
        <f>'MOVIMENTOS ASP'!D16</f>
        <v>0</v>
      </c>
      <c r="F32" s="63">
        <f>'MOVIMENTOS ASP'!E16</f>
        <v>0</v>
      </c>
      <c r="G32" s="63">
        <f>'MOVIMENTOS ASP'!F16</f>
        <v>0</v>
      </c>
      <c r="H32" s="64">
        <f t="shared" si="5"/>
        <v>0</v>
      </c>
      <c r="I32" s="66"/>
      <c r="J32" s="63">
        <f>'MOVIMENTOS ASP'!I16</f>
        <v>59</v>
      </c>
      <c r="K32" s="63">
        <f>'MOVIMENTOS ASP'!J16</f>
        <v>62</v>
      </c>
      <c r="L32" s="64">
        <f t="shared" si="6"/>
        <v>121</v>
      </c>
      <c r="M32" s="65"/>
      <c r="N32" s="65">
        <f>'MOVIMENTOS ASP'!M16</f>
        <v>0</v>
      </c>
      <c r="O32" s="65">
        <f>'MOVIMENTOS ASP'!N16</f>
        <v>0</v>
      </c>
      <c r="P32" s="64">
        <f t="shared" si="7"/>
        <v>0</v>
      </c>
      <c r="Q32" s="65"/>
      <c r="R32" s="65">
        <f>'MOVIMENTOS ASP'!Q16</f>
        <v>35</v>
      </c>
      <c r="S32" s="65">
        <f>'MOVIMENTOS ASP'!R16</f>
        <v>34</v>
      </c>
      <c r="T32" s="64">
        <f t="shared" si="8"/>
        <v>69</v>
      </c>
      <c r="U32" s="65"/>
      <c r="V32" s="65">
        <f>'MOVIMENTOS ASP'!U16</f>
        <v>0</v>
      </c>
      <c r="W32" s="65">
        <f>'MOVIMENTOS ASP'!V16</f>
        <v>0</v>
      </c>
      <c r="X32" s="64">
        <f t="shared" si="9"/>
        <v>0</v>
      </c>
    </row>
    <row r="33" spans="1:24" x14ac:dyDescent="0.25">
      <c r="A33" s="74" t="s">
        <v>93</v>
      </c>
      <c r="B33" s="74" t="s">
        <v>82</v>
      </c>
      <c r="D33" s="63">
        <f>'MOVIMENTOS ASP'!C17</f>
        <v>0</v>
      </c>
      <c r="E33" s="63">
        <f>'MOVIMENTOS ASP'!D17</f>
        <v>0</v>
      </c>
      <c r="F33" s="63">
        <f>'MOVIMENTOS ASP'!E17</f>
        <v>0</v>
      </c>
      <c r="G33" s="63">
        <f>'MOVIMENTOS ASP'!F17</f>
        <v>0</v>
      </c>
      <c r="H33" s="64">
        <f t="shared" si="5"/>
        <v>0</v>
      </c>
      <c r="I33" s="66"/>
      <c r="J33" s="63">
        <f>'MOVIMENTOS ASP'!I17</f>
        <v>64</v>
      </c>
      <c r="K33" s="63">
        <f>'MOVIMENTOS ASP'!J17</f>
        <v>68</v>
      </c>
      <c r="L33" s="64">
        <f t="shared" si="6"/>
        <v>132</v>
      </c>
      <c r="M33" s="65"/>
      <c r="N33" s="65">
        <f>'MOVIMENTOS ASP'!M17</f>
        <v>0</v>
      </c>
      <c r="O33" s="65">
        <f>'MOVIMENTOS ASP'!N17</f>
        <v>0</v>
      </c>
      <c r="P33" s="64">
        <f t="shared" si="7"/>
        <v>0</v>
      </c>
      <c r="Q33" s="65"/>
      <c r="R33" s="65">
        <f>'MOVIMENTOS ASP'!Q17</f>
        <v>49</v>
      </c>
      <c r="S33" s="65">
        <f>'MOVIMENTOS ASP'!R17</f>
        <v>50</v>
      </c>
      <c r="T33" s="64">
        <f t="shared" si="8"/>
        <v>99</v>
      </c>
      <c r="U33" s="65"/>
      <c r="V33" s="65">
        <f>'MOVIMENTOS ASP'!U17</f>
        <v>0</v>
      </c>
      <c r="W33" s="65">
        <f>'MOVIMENTOS ASP'!V17</f>
        <v>0</v>
      </c>
      <c r="X33" s="64">
        <f t="shared" si="9"/>
        <v>0</v>
      </c>
    </row>
    <row r="34" spans="1:24" ht="16.5" thickBot="1" x14ac:dyDescent="0.3">
      <c r="A34" s="34"/>
      <c r="B34" s="34" t="s">
        <v>91</v>
      </c>
      <c r="D34" s="75">
        <f>SUM(D7:D33)</f>
        <v>400654</v>
      </c>
      <c r="E34" s="75">
        <f t="shared" ref="E34:X34" si="10">SUM(E7:E33)</f>
        <v>974</v>
      </c>
      <c r="F34" s="75">
        <f t="shared" si="10"/>
        <v>11317</v>
      </c>
      <c r="G34" s="75">
        <f t="shared" si="10"/>
        <v>387709</v>
      </c>
      <c r="H34" s="75">
        <f t="shared" si="10"/>
        <v>800654</v>
      </c>
      <c r="I34" s="75">
        <f t="shared" si="10"/>
        <v>0</v>
      </c>
      <c r="J34" s="75">
        <f t="shared" si="10"/>
        <v>28370</v>
      </c>
      <c r="K34" s="75">
        <f t="shared" si="10"/>
        <v>25190</v>
      </c>
      <c r="L34" s="75">
        <f t="shared" si="10"/>
        <v>53560</v>
      </c>
      <c r="M34" s="75">
        <f t="shared" si="10"/>
        <v>0</v>
      </c>
      <c r="N34" s="75">
        <f t="shared" si="10"/>
        <v>10156</v>
      </c>
      <c r="O34" s="75">
        <f t="shared" si="10"/>
        <v>9734</v>
      </c>
      <c r="P34" s="75">
        <f t="shared" si="10"/>
        <v>19890</v>
      </c>
      <c r="Q34" s="75">
        <f t="shared" si="10"/>
        <v>0</v>
      </c>
      <c r="R34" s="75">
        <f t="shared" si="10"/>
        <v>27762</v>
      </c>
      <c r="S34" s="75">
        <f t="shared" si="10"/>
        <v>27553</v>
      </c>
      <c r="T34" s="75">
        <f t="shared" si="10"/>
        <v>55315</v>
      </c>
      <c r="U34" s="75">
        <f t="shared" si="10"/>
        <v>0</v>
      </c>
      <c r="V34" s="75">
        <f t="shared" si="10"/>
        <v>323884.5</v>
      </c>
      <c r="W34" s="75">
        <f t="shared" si="10"/>
        <v>442431.5</v>
      </c>
      <c r="X34" s="50">
        <f t="shared" si="10"/>
        <v>766316</v>
      </c>
    </row>
  </sheetData>
  <autoFilter ref="A6:W34" xr:uid="{5100F1C7-B594-4690-BB3C-7A52D1795553}"/>
  <mergeCells count="8">
    <mergeCell ref="D4:W4"/>
    <mergeCell ref="Z9:AA9"/>
    <mergeCell ref="Z10:AA14"/>
    <mergeCell ref="D5:H5"/>
    <mergeCell ref="J5:L5"/>
    <mergeCell ref="N5:P5"/>
    <mergeCell ref="R5:T5"/>
    <mergeCell ref="V5:X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DBE9D-7F8C-43B2-926A-BC28BFB032CA}">
  <sheetPr>
    <tabColor rgb="FF92D050"/>
  </sheetPr>
  <dimension ref="A1:AA222"/>
  <sheetViews>
    <sheetView showGridLines="0" zoomScale="70" zoomScaleNormal="70" workbookViewId="0">
      <selection activeCell="C92" sqref="C92:W102"/>
    </sheetView>
  </sheetViews>
  <sheetFormatPr defaultRowHeight="15" x14ac:dyDescent="0.25"/>
  <cols>
    <col min="1" max="1" width="41.7109375" style="52" customWidth="1"/>
    <col min="2" max="2" width="2.42578125" style="52" customWidth="1"/>
    <col min="3" max="6" width="13.7109375" style="52" customWidth="1"/>
    <col min="7" max="7" width="10.7109375" style="52" customWidth="1"/>
    <col min="8" max="8" width="1.85546875" style="52" customWidth="1"/>
    <col min="9" max="10" width="13.7109375" style="52" customWidth="1"/>
    <col min="11" max="11" width="10.7109375" style="52" customWidth="1"/>
    <col min="12" max="12" width="1.5703125" style="52" customWidth="1"/>
    <col min="13" max="14" width="13.7109375" style="52" customWidth="1"/>
    <col min="15" max="15" width="10.7109375" style="52" customWidth="1"/>
    <col min="16" max="16" width="1.5703125" style="52" customWidth="1"/>
    <col min="17" max="18" width="13.7109375" style="52" customWidth="1"/>
    <col min="19" max="19" width="10.7109375" style="52" customWidth="1"/>
    <col min="20" max="20" width="1.140625" style="52" customWidth="1"/>
    <col min="21" max="22" width="13.7109375" style="52" customWidth="1"/>
    <col min="23" max="23" width="10.7109375" style="52" customWidth="1"/>
    <col min="24" max="24" width="9.140625" style="52"/>
    <col min="25" max="25" width="25" style="52" customWidth="1"/>
    <col min="26" max="16384" width="9.140625" style="52"/>
  </cols>
  <sheetData>
    <row r="1" spans="1:25" customFormat="1" x14ac:dyDescent="0.25"/>
    <row r="2" spans="1:25" s="58" customFormat="1" ht="60" customHeight="1" x14ac:dyDescent="0.25">
      <c r="B2" s="59" t="s">
        <v>66</v>
      </c>
    </row>
    <row r="3" spans="1:25" customFormat="1" x14ac:dyDescent="0.25"/>
    <row r="4" spans="1:25" customFormat="1" ht="15.75" thickBot="1" x14ac:dyDescent="0.3"/>
    <row r="5" spans="1:25" customFormat="1" ht="15.75" x14ac:dyDescent="0.25">
      <c r="A5" s="122" t="s">
        <v>0</v>
      </c>
      <c r="C5" s="118" t="s">
        <v>67</v>
      </c>
      <c r="D5" s="119"/>
      <c r="E5" s="119"/>
      <c r="F5" s="119"/>
      <c r="G5" s="120"/>
      <c r="I5" s="118" t="s">
        <v>68</v>
      </c>
      <c r="J5" s="119"/>
      <c r="K5" s="120"/>
      <c r="L5" s="15"/>
      <c r="M5" s="118" t="s">
        <v>69</v>
      </c>
      <c r="N5" s="119"/>
      <c r="O5" s="120"/>
      <c r="P5" s="15"/>
      <c r="Q5" s="118" t="s">
        <v>70</v>
      </c>
      <c r="R5" s="119"/>
      <c r="S5" s="120"/>
      <c r="T5" s="15"/>
      <c r="U5" s="118" t="s">
        <v>57</v>
      </c>
      <c r="V5" s="119"/>
      <c r="W5" s="120"/>
      <c r="X5" s="16"/>
    </row>
    <row r="6" spans="1:25" customFormat="1" x14ac:dyDescent="0.25">
      <c r="A6" s="122"/>
      <c r="C6" s="28" t="s">
        <v>58</v>
      </c>
      <c r="D6" s="29" t="s">
        <v>59</v>
      </c>
      <c r="E6" s="29" t="s">
        <v>71</v>
      </c>
      <c r="F6" s="29" t="s">
        <v>60</v>
      </c>
      <c r="G6" s="30" t="s">
        <v>61</v>
      </c>
      <c r="I6" s="28" t="s">
        <v>58</v>
      </c>
      <c r="J6" s="29" t="s">
        <v>60</v>
      </c>
      <c r="K6" s="30" t="s">
        <v>61</v>
      </c>
      <c r="L6" s="17"/>
      <c r="M6" s="28" t="s">
        <v>62</v>
      </c>
      <c r="N6" s="29" t="s">
        <v>63</v>
      </c>
      <c r="O6" s="30" t="s">
        <v>61</v>
      </c>
      <c r="P6" s="17"/>
      <c r="Q6" s="28" t="s">
        <v>62</v>
      </c>
      <c r="R6" s="29" t="s">
        <v>63</v>
      </c>
      <c r="S6" s="30" t="s">
        <v>61</v>
      </c>
      <c r="T6" s="17"/>
      <c r="U6" s="28" t="s">
        <v>58</v>
      </c>
      <c r="V6" s="29" t="s">
        <v>60</v>
      </c>
      <c r="W6" s="30" t="s">
        <v>61</v>
      </c>
      <c r="X6" s="17"/>
    </row>
    <row r="7" spans="1:25" customFormat="1" x14ac:dyDescent="0.25">
      <c r="A7" s="31" t="s">
        <v>72</v>
      </c>
      <c r="C7" s="6">
        <f>SUM(C41,C24,C58,C75,C92,C109,C126,C143,C160,C177,C194,C211,)</f>
        <v>175790</v>
      </c>
      <c r="D7" s="7">
        <f t="shared" ref="D7:F7" si="0">SUM(D41,D24,D58,D75,D92,D109,D126,D143,D160,D177,D194,D211,)</f>
        <v>128</v>
      </c>
      <c r="E7" s="7">
        <f t="shared" si="0"/>
        <v>6123</v>
      </c>
      <c r="F7" s="7">
        <f t="shared" si="0"/>
        <v>179209</v>
      </c>
      <c r="G7" s="8">
        <f>SUM(C7:F7)</f>
        <v>361250</v>
      </c>
      <c r="I7" s="6">
        <f>SUM(I41,I24,I58,I75,I92,I109,I126,I143,I160,I177,I194,I211,)</f>
        <v>4857</v>
      </c>
      <c r="J7" s="7">
        <f>SUM(J41,J24,J58,J75,J92,J109,J126,J143,J160,J177,J194,J211,)</f>
        <v>4820</v>
      </c>
      <c r="K7" s="8">
        <f>SUM(I7:J7)</f>
        <v>9677</v>
      </c>
      <c r="L7" s="18"/>
      <c r="M7" s="9">
        <f>SUM(M41,M24,M58,M75,M92,M109,M126,M143,M160,M177,M194,M211,)</f>
        <v>1890</v>
      </c>
      <c r="N7" s="10">
        <f>SUM(N41,N24,N58,N75,N92,N109,N126,N143,N160,N177,N194,N211,)</f>
        <v>1892</v>
      </c>
      <c r="O7" s="8">
        <f>SUM(M7:N7)</f>
        <v>3782</v>
      </c>
      <c r="P7" s="18"/>
      <c r="Q7" s="9">
        <f>SUM(Q41,Q24,Q58,Q75,Q92,Q109,Q126,Q143,Q160,Q177,Q194,Q211,)</f>
        <v>2013</v>
      </c>
      <c r="R7" s="7">
        <f>SUM(R41,R24,R58,R75,R92,R109,R126,R143,R160,R177,R194,R211,)</f>
        <v>2016</v>
      </c>
      <c r="S7" s="8">
        <f>SUM(Q7:R7)</f>
        <v>4029</v>
      </c>
      <c r="T7" s="18"/>
      <c r="U7" s="9">
        <f>SUM(U41,U24,U58,U75,U92,U109,U126,U143,U160,U177,U194,U211,)</f>
        <v>102126</v>
      </c>
      <c r="V7" s="7">
        <f>SUM(V41,V24,V58,V75,V92,V109,V126,V143,V160,V177,V194,V211,)</f>
        <v>165484</v>
      </c>
      <c r="W7" s="8">
        <f>SUM(U7:V7)</f>
        <v>267610</v>
      </c>
      <c r="X7" s="18"/>
    </row>
    <row r="8" spans="1:25" customFormat="1" x14ac:dyDescent="0.25">
      <c r="A8" s="31" t="s">
        <v>73</v>
      </c>
      <c r="C8" s="6">
        <f t="shared" ref="C8:F8" si="1">SUM(C42,C25,C59,C76,C93,C110,C127,C144,C161,C178,C195,C212,)</f>
        <v>58635</v>
      </c>
      <c r="D8" s="7">
        <f t="shared" si="1"/>
        <v>149</v>
      </c>
      <c r="E8" s="7">
        <f t="shared" si="1"/>
        <v>1449</v>
      </c>
      <c r="F8" s="7">
        <f t="shared" si="1"/>
        <v>58646</v>
      </c>
      <c r="G8" s="8">
        <f t="shared" ref="G8:G17" si="2">SUM(C8:F8)</f>
        <v>118879</v>
      </c>
      <c r="I8" s="6">
        <f t="shared" ref="I8:J17" si="3">SUM(I42,I25,I59,I76,I93,I110,I127,I144,I161,I178,I195,I212,)</f>
        <v>663</v>
      </c>
      <c r="J8" s="7">
        <f t="shared" si="3"/>
        <v>757</v>
      </c>
      <c r="K8" s="8">
        <f t="shared" ref="K8:K17" si="4">SUM(I8:J8)</f>
        <v>1420</v>
      </c>
      <c r="L8" s="18"/>
      <c r="M8" s="9">
        <f t="shared" ref="M8:N16" si="5">SUM(M42,M25,M59,M76,M93,M110,M127,M144,M161,M178,M195,M212,)</f>
        <v>614</v>
      </c>
      <c r="N8" s="10">
        <f t="shared" si="5"/>
        <v>614</v>
      </c>
      <c r="O8" s="8">
        <f t="shared" ref="O8:O17" si="6">SUM(M8:N8)</f>
        <v>1228</v>
      </c>
      <c r="P8" s="18"/>
      <c r="Q8" s="9">
        <f t="shared" ref="Q8:R17" si="7">SUM(Q42,Q25,Q59,Q76,Q93,Q110,Q127,Q144,Q161,Q178,Q195,Q212,)</f>
        <v>1115</v>
      </c>
      <c r="R8" s="7">
        <f t="shared" si="7"/>
        <v>1114</v>
      </c>
      <c r="S8" s="8">
        <f t="shared" ref="S8:S17" si="8">SUM(Q8:R8)</f>
        <v>2229</v>
      </c>
      <c r="T8" s="18"/>
      <c r="U8" s="9">
        <f t="shared" ref="U8:V17" si="9">SUM(U42,U25,U59,U76,U93,U110,U127,U144,U161,U178,U195,U212,)</f>
        <v>80210</v>
      </c>
      <c r="V8" s="7">
        <f t="shared" si="9"/>
        <v>95692</v>
      </c>
      <c r="W8" s="8">
        <f t="shared" ref="W8:W17" si="10">SUM(U8:V8)</f>
        <v>175902</v>
      </c>
      <c r="X8" s="18"/>
    </row>
    <row r="9" spans="1:25" customFormat="1" x14ac:dyDescent="0.25">
      <c r="A9" s="31" t="s">
        <v>74</v>
      </c>
      <c r="C9" s="6">
        <f t="shared" ref="C9:F9" si="11">SUM(C43,C26,C60,C77,C94,C111,C128,C145,C162,C179,C196,C213,)</f>
        <v>18177</v>
      </c>
      <c r="D9" s="7">
        <f t="shared" si="11"/>
        <v>12</v>
      </c>
      <c r="E9" s="7">
        <f t="shared" si="11"/>
        <v>364</v>
      </c>
      <c r="F9" s="7">
        <f t="shared" si="11"/>
        <v>17468</v>
      </c>
      <c r="G9" s="8">
        <f t="shared" si="2"/>
        <v>36021</v>
      </c>
      <c r="I9" s="6">
        <f t="shared" si="3"/>
        <v>1698</v>
      </c>
      <c r="J9" s="7">
        <f t="shared" si="3"/>
        <v>1811</v>
      </c>
      <c r="K9" s="8">
        <f t="shared" si="4"/>
        <v>3509</v>
      </c>
      <c r="L9" s="18"/>
      <c r="M9" s="9">
        <f t="shared" si="5"/>
        <v>245</v>
      </c>
      <c r="N9" s="10">
        <f t="shared" si="5"/>
        <v>245</v>
      </c>
      <c r="O9" s="8">
        <f t="shared" si="6"/>
        <v>490</v>
      </c>
      <c r="P9" s="18"/>
      <c r="Q9" s="9">
        <f t="shared" si="7"/>
        <v>1008</v>
      </c>
      <c r="R9" s="7">
        <f t="shared" si="7"/>
        <v>1195</v>
      </c>
      <c r="S9" s="8">
        <f t="shared" si="8"/>
        <v>2203</v>
      </c>
      <c r="T9" s="18"/>
      <c r="U9" s="9">
        <f t="shared" si="9"/>
        <v>17741.5</v>
      </c>
      <c r="V9" s="7">
        <f t="shared" si="9"/>
        <v>33480.5</v>
      </c>
      <c r="W9" s="8">
        <f t="shared" si="10"/>
        <v>51222</v>
      </c>
      <c r="X9" s="18"/>
    </row>
    <row r="10" spans="1:25" customFormat="1" x14ac:dyDescent="0.25">
      <c r="A10" s="31" t="s">
        <v>75</v>
      </c>
      <c r="C10" s="6">
        <f t="shared" ref="C10:F10" si="12">SUM(C44,C27,C61,C78,C95,C112,C129,C146,C163,C180,C197,C214,)</f>
        <v>109</v>
      </c>
      <c r="D10" s="7">
        <f t="shared" si="12"/>
        <v>0</v>
      </c>
      <c r="E10" s="7">
        <f t="shared" si="12"/>
        <v>3</v>
      </c>
      <c r="F10" s="7">
        <f t="shared" si="12"/>
        <v>127</v>
      </c>
      <c r="G10" s="8">
        <f t="shared" si="2"/>
        <v>239</v>
      </c>
      <c r="I10" s="6">
        <f t="shared" si="3"/>
        <v>1052</v>
      </c>
      <c r="J10" s="7">
        <f t="shared" si="3"/>
        <v>1151</v>
      </c>
      <c r="K10" s="8">
        <f t="shared" si="4"/>
        <v>2203</v>
      </c>
      <c r="L10" s="18"/>
      <c r="M10" s="9">
        <f t="shared" si="5"/>
        <v>41</v>
      </c>
      <c r="N10" s="10">
        <f t="shared" si="5"/>
        <v>41</v>
      </c>
      <c r="O10" s="8">
        <f t="shared" si="6"/>
        <v>82</v>
      </c>
      <c r="P10" s="18"/>
      <c r="Q10" s="9">
        <f t="shared" si="7"/>
        <v>437</v>
      </c>
      <c r="R10" s="7">
        <f t="shared" si="7"/>
        <v>489</v>
      </c>
      <c r="S10" s="8">
        <f t="shared" si="8"/>
        <v>926</v>
      </c>
      <c r="T10" s="18"/>
      <c r="U10" s="9">
        <f t="shared" si="9"/>
        <v>851</v>
      </c>
      <c r="V10" s="7">
        <f t="shared" si="9"/>
        <v>1086</v>
      </c>
      <c r="W10" s="8">
        <f t="shared" si="10"/>
        <v>1937</v>
      </c>
      <c r="X10" s="18"/>
    </row>
    <row r="11" spans="1:25" customFormat="1" ht="15.75" thickBot="1" x14ac:dyDescent="0.3">
      <c r="A11" s="31" t="s">
        <v>76</v>
      </c>
      <c r="C11" s="6">
        <f t="shared" ref="C11:F11" si="13">SUM(C45,C28,C62,C79,C96,C113,C130,C147,C164,C181,C198,C215,)</f>
        <v>0</v>
      </c>
      <c r="D11" s="7">
        <f t="shared" si="13"/>
        <v>0</v>
      </c>
      <c r="E11" s="7">
        <f t="shared" si="13"/>
        <v>0</v>
      </c>
      <c r="F11" s="7">
        <f t="shared" si="13"/>
        <v>0</v>
      </c>
      <c r="G11" s="8">
        <f t="shared" si="2"/>
        <v>0</v>
      </c>
      <c r="I11" s="6">
        <f t="shared" si="3"/>
        <v>621</v>
      </c>
      <c r="J11" s="7">
        <f t="shared" si="3"/>
        <v>605</v>
      </c>
      <c r="K11" s="8">
        <f t="shared" si="4"/>
        <v>1226</v>
      </c>
      <c r="L11" s="18"/>
      <c r="M11" s="9">
        <f t="shared" si="5"/>
        <v>0</v>
      </c>
      <c r="N11" s="10">
        <f t="shared" si="5"/>
        <v>0</v>
      </c>
      <c r="O11" s="8">
        <f t="shared" si="6"/>
        <v>0</v>
      </c>
      <c r="P11" s="18"/>
      <c r="Q11" s="9">
        <f t="shared" si="7"/>
        <v>747</v>
      </c>
      <c r="R11" s="7">
        <f t="shared" si="7"/>
        <v>722</v>
      </c>
      <c r="S11" s="8">
        <f t="shared" si="8"/>
        <v>1469</v>
      </c>
      <c r="T11" s="18"/>
      <c r="U11" s="9">
        <f t="shared" si="9"/>
        <v>0</v>
      </c>
      <c r="V11" s="7">
        <f t="shared" si="9"/>
        <v>0</v>
      </c>
      <c r="W11" s="8">
        <f t="shared" si="10"/>
        <v>0</v>
      </c>
      <c r="X11" s="18"/>
    </row>
    <row r="12" spans="1:25" customFormat="1" x14ac:dyDescent="0.25">
      <c r="A12" s="31" t="s">
        <v>77</v>
      </c>
      <c r="C12" s="6">
        <f t="shared" ref="C12:F12" si="14">SUM(C46,C29,C63,C80,C97,C114,C131,C148,C165,C182,C199,C216,)</f>
        <v>0</v>
      </c>
      <c r="D12" s="7">
        <f t="shared" si="14"/>
        <v>0</v>
      </c>
      <c r="E12" s="7">
        <f t="shared" si="14"/>
        <v>0</v>
      </c>
      <c r="F12" s="7">
        <f t="shared" si="14"/>
        <v>0</v>
      </c>
      <c r="G12" s="8">
        <f t="shared" si="2"/>
        <v>0</v>
      </c>
      <c r="I12" s="6">
        <f t="shared" si="3"/>
        <v>529</v>
      </c>
      <c r="J12" s="7">
        <f t="shared" si="3"/>
        <v>478</v>
      </c>
      <c r="K12" s="8">
        <f t="shared" si="4"/>
        <v>1007</v>
      </c>
      <c r="L12" s="18"/>
      <c r="M12" s="9">
        <f t="shared" si="5"/>
        <v>0</v>
      </c>
      <c r="N12" s="10">
        <f t="shared" si="5"/>
        <v>0</v>
      </c>
      <c r="O12" s="8">
        <f t="shared" si="6"/>
        <v>0</v>
      </c>
      <c r="P12" s="18"/>
      <c r="Q12" s="9">
        <f t="shared" si="7"/>
        <v>416</v>
      </c>
      <c r="R12" s="7">
        <f t="shared" si="7"/>
        <v>376</v>
      </c>
      <c r="S12" s="8">
        <f t="shared" si="8"/>
        <v>792</v>
      </c>
      <c r="T12" s="18"/>
      <c r="U12" s="9">
        <f t="shared" si="9"/>
        <v>0</v>
      </c>
      <c r="V12" s="7">
        <f t="shared" si="9"/>
        <v>0</v>
      </c>
      <c r="W12" s="8">
        <f t="shared" si="10"/>
        <v>0</v>
      </c>
      <c r="X12" s="18"/>
      <c r="Y12" s="57" t="s">
        <v>65</v>
      </c>
    </row>
    <row r="13" spans="1:25" customFormat="1" x14ac:dyDescent="0.25">
      <c r="A13" s="31" t="s">
        <v>78</v>
      </c>
      <c r="C13" s="6">
        <f t="shared" ref="C13:F13" si="15">SUM(C47,C30,C64,C81,C98,C115,C132,C149,C166,C183,C200,C217,)</f>
        <v>0</v>
      </c>
      <c r="D13" s="7">
        <f t="shared" si="15"/>
        <v>0</v>
      </c>
      <c r="E13" s="7">
        <f t="shared" si="15"/>
        <v>0</v>
      </c>
      <c r="F13" s="7">
        <f t="shared" si="15"/>
        <v>0</v>
      </c>
      <c r="G13" s="8">
        <f t="shared" si="2"/>
        <v>0</v>
      </c>
      <c r="I13" s="6">
        <f t="shared" si="3"/>
        <v>216</v>
      </c>
      <c r="J13" s="7">
        <f t="shared" si="3"/>
        <v>195</v>
      </c>
      <c r="K13" s="8">
        <f t="shared" si="4"/>
        <v>411</v>
      </c>
      <c r="L13" s="18"/>
      <c r="M13" s="9">
        <f t="shared" si="5"/>
        <v>0</v>
      </c>
      <c r="N13" s="10">
        <f t="shared" si="5"/>
        <v>0</v>
      </c>
      <c r="O13" s="8">
        <f t="shared" si="6"/>
        <v>0</v>
      </c>
      <c r="P13" s="18"/>
      <c r="Q13" s="9">
        <f t="shared" si="7"/>
        <v>96</v>
      </c>
      <c r="R13" s="7">
        <f t="shared" si="7"/>
        <v>99</v>
      </c>
      <c r="S13" s="8">
        <f t="shared" si="8"/>
        <v>195</v>
      </c>
      <c r="T13" s="18"/>
      <c r="U13" s="9">
        <f t="shared" si="9"/>
        <v>0</v>
      </c>
      <c r="V13" s="7">
        <f t="shared" si="9"/>
        <v>0</v>
      </c>
      <c r="W13" s="8">
        <f t="shared" si="10"/>
        <v>0</v>
      </c>
      <c r="X13" s="18"/>
      <c r="Y13" s="105" t="s">
        <v>83</v>
      </c>
    </row>
    <row r="14" spans="1:25" customFormat="1" x14ac:dyDescent="0.25">
      <c r="A14" s="31" t="s">
        <v>79</v>
      </c>
      <c r="C14" s="6">
        <f t="shared" ref="C14:F14" si="16">SUM(C48,C31,C65,C82,C99,C116,C133,C150,C167,C184,C201,C218,)</f>
        <v>0</v>
      </c>
      <c r="D14" s="7">
        <f t="shared" si="16"/>
        <v>0</v>
      </c>
      <c r="E14" s="7">
        <f t="shared" si="16"/>
        <v>0</v>
      </c>
      <c r="F14" s="7">
        <f t="shared" si="16"/>
        <v>0</v>
      </c>
      <c r="G14" s="8">
        <f t="shared" si="2"/>
        <v>0</v>
      </c>
      <c r="I14" s="6">
        <f t="shared" si="3"/>
        <v>62</v>
      </c>
      <c r="J14" s="7">
        <f t="shared" si="3"/>
        <v>56</v>
      </c>
      <c r="K14" s="8">
        <f t="shared" si="4"/>
        <v>118</v>
      </c>
      <c r="L14" s="18"/>
      <c r="M14" s="9">
        <f t="shared" si="5"/>
        <v>0</v>
      </c>
      <c r="N14" s="10">
        <f t="shared" si="5"/>
        <v>0</v>
      </c>
      <c r="O14" s="8">
        <f t="shared" si="6"/>
        <v>0</v>
      </c>
      <c r="P14" s="18"/>
      <c r="Q14" s="9">
        <f t="shared" si="7"/>
        <v>165</v>
      </c>
      <c r="R14" s="7">
        <f t="shared" si="7"/>
        <v>170</v>
      </c>
      <c r="S14" s="8">
        <f t="shared" si="8"/>
        <v>335</v>
      </c>
      <c r="T14" s="18"/>
      <c r="U14" s="9">
        <f t="shared" si="9"/>
        <v>0</v>
      </c>
      <c r="V14" s="7">
        <f t="shared" si="9"/>
        <v>0</v>
      </c>
      <c r="W14" s="8">
        <f t="shared" si="10"/>
        <v>0</v>
      </c>
      <c r="X14" s="18"/>
      <c r="Y14" s="106"/>
    </row>
    <row r="15" spans="1:25" customFormat="1" x14ac:dyDescent="0.25">
      <c r="A15" s="31" t="s">
        <v>80</v>
      </c>
      <c r="C15" s="6">
        <f t="shared" ref="C15:F15" si="17">SUM(C49,C32,C66,C83,C100,C117,C134,C151,C168,C185,C202,C219,)</f>
        <v>0</v>
      </c>
      <c r="D15" s="7">
        <f t="shared" si="17"/>
        <v>0</v>
      </c>
      <c r="E15" s="7">
        <f t="shared" si="17"/>
        <v>0</v>
      </c>
      <c r="F15" s="7">
        <f t="shared" si="17"/>
        <v>0</v>
      </c>
      <c r="G15" s="8">
        <f t="shared" si="2"/>
        <v>0</v>
      </c>
      <c r="I15" s="6">
        <f t="shared" si="3"/>
        <v>413</v>
      </c>
      <c r="J15" s="7">
        <f t="shared" si="3"/>
        <v>372</v>
      </c>
      <c r="K15" s="8">
        <f t="shared" si="4"/>
        <v>785</v>
      </c>
      <c r="L15" s="18"/>
      <c r="M15" s="9">
        <f t="shared" si="5"/>
        <v>0</v>
      </c>
      <c r="N15" s="10">
        <f t="shared" si="5"/>
        <v>0</v>
      </c>
      <c r="O15" s="8">
        <f t="shared" si="6"/>
        <v>0</v>
      </c>
      <c r="P15" s="18"/>
      <c r="Q15" s="9">
        <f t="shared" si="7"/>
        <v>183</v>
      </c>
      <c r="R15" s="7">
        <f t="shared" si="7"/>
        <v>204</v>
      </c>
      <c r="S15" s="8">
        <f t="shared" si="8"/>
        <v>387</v>
      </c>
      <c r="T15" s="18"/>
      <c r="U15" s="9">
        <f t="shared" si="9"/>
        <v>0</v>
      </c>
      <c r="V15" s="7">
        <f t="shared" si="9"/>
        <v>0</v>
      </c>
      <c r="W15" s="8">
        <f t="shared" si="10"/>
        <v>0</v>
      </c>
      <c r="X15" s="18"/>
      <c r="Y15" s="106"/>
    </row>
    <row r="16" spans="1:25" customFormat="1" ht="15.75" thickBot="1" x14ac:dyDescent="0.3">
      <c r="A16" s="31" t="s">
        <v>81</v>
      </c>
      <c r="C16" s="6">
        <f t="shared" ref="C16:F16" si="18">SUM(C50,C33,C67,C84,C101,C118,C135,C152,C169,C186,C203,C220,)</f>
        <v>0</v>
      </c>
      <c r="D16" s="7">
        <f t="shared" si="18"/>
        <v>0</v>
      </c>
      <c r="E16" s="7">
        <f t="shared" si="18"/>
        <v>0</v>
      </c>
      <c r="F16" s="7">
        <f t="shared" si="18"/>
        <v>0</v>
      </c>
      <c r="G16" s="8">
        <f t="shared" si="2"/>
        <v>0</v>
      </c>
      <c r="I16" s="6">
        <f t="shared" si="3"/>
        <v>59</v>
      </c>
      <c r="J16" s="7">
        <f t="shared" si="3"/>
        <v>62</v>
      </c>
      <c r="K16" s="8">
        <f t="shared" si="4"/>
        <v>121</v>
      </c>
      <c r="L16" s="18"/>
      <c r="M16" s="9">
        <f t="shared" si="5"/>
        <v>0</v>
      </c>
      <c r="N16" s="10">
        <f t="shared" si="5"/>
        <v>0</v>
      </c>
      <c r="O16" s="8">
        <f t="shared" si="6"/>
        <v>0</v>
      </c>
      <c r="P16" s="18"/>
      <c r="Q16" s="9">
        <f t="shared" si="7"/>
        <v>35</v>
      </c>
      <c r="R16" s="7">
        <f t="shared" si="7"/>
        <v>34</v>
      </c>
      <c r="S16" s="8">
        <f t="shared" si="8"/>
        <v>69</v>
      </c>
      <c r="T16" s="18"/>
      <c r="U16" s="9">
        <f t="shared" si="9"/>
        <v>0</v>
      </c>
      <c r="V16" s="7">
        <f t="shared" si="9"/>
        <v>0</v>
      </c>
      <c r="W16" s="8">
        <f t="shared" si="10"/>
        <v>0</v>
      </c>
      <c r="X16" s="18"/>
      <c r="Y16" s="107"/>
    </row>
    <row r="17" spans="1:25" customFormat="1" x14ac:dyDescent="0.25">
      <c r="A17" s="32" t="s">
        <v>82</v>
      </c>
      <c r="C17" s="6">
        <f t="shared" ref="C17:F17" si="19">SUM(C51,C34,C68,C85,C102,C119,C136,C153,C170,C187,C204,C221,)</f>
        <v>0</v>
      </c>
      <c r="D17" s="7">
        <f t="shared" si="19"/>
        <v>0</v>
      </c>
      <c r="E17" s="7">
        <f t="shared" si="19"/>
        <v>0</v>
      </c>
      <c r="F17" s="7">
        <f t="shared" si="19"/>
        <v>0</v>
      </c>
      <c r="G17" s="8">
        <f t="shared" si="2"/>
        <v>0</v>
      </c>
      <c r="I17" s="6">
        <f t="shared" si="3"/>
        <v>64</v>
      </c>
      <c r="J17" s="7">
        <f t="shared" si="3"/>
        <v>68</v>
      </c>
      <c r="K17" s="8">
        <f t="shared" si="4"/>
        <v>132</v>
      </c>
      <c r="L17" s="18"/>
      <c r="M17" s="9">
        <f>SUM(M51,M34,M68,M85,M102,M119,M136,M153,M170,M187,M204,M221,)</f>
        <v>0</v>
      </c>
      <c r="N17" s="10">
        <f t="shared" ref="N17" si="20">SUM(N51,N34,N68,N85,N102,N119,N136,N153,N170,N187,N204,N221,)</f>
        <v>0</v>
      </c>
      <c r="O17" s="8">
        <f t="shared" si="6"/>
        <v>0</v>
      </c>
      <c r="P17" s="18"/>
      <c r="Q17" s="9">
        <f t="shared" si="7"/>
        <v>49</v>
      </c>
      <c r="R17" s="7">
        <f t="shared" si="7"/>
        <v>50</v>
      </c>
      <c r="S17" s="8">
        <f t="shared" si="8"/>
        <v>99</v>
      </c>
      <c r="T17" s="18"/>
      <c r="U17" s="9">
        <f t="shared" si="9"/>
        <v>0</v>
      </c>
      <c r="V17" s="7">
        <f t="shared" si="9"/>
        <v>0</v>
      </c>
      <c r="W17" s="8">
        <f t="shared" si="10"/>
        <v>0</v>
      </c>
      <c r="X17" s="18"/>
    </row>
    <row r="18" spans="1:25" customFormat="1" ht="16.5" thickBot="1" x14ac:dyDescent="0.3">
      <c r="A18" s="22" t="s">
        <v>61</v>
      </c>
      <c r="C18" s="23">
        <f>SUM(C7:C17)</f>
        <v>252711</v>
      </c>
      <c r="D18" s="24">
        <f>SUM(D7:D17)</f>
        <v>289</v>
      </c>
      <c r="E18" s="24">
        <f t="shared" ref="E18:F18" si="21">SUM(E7:E17)</f>
        <v>7939</v>
      </c>
      <c r="F18" s="24">
        <f t="shared" si="21"/>
        <v>255450</v>
      </c>
      <c r="G18" s="25">
        <f>SUM(G7:G17)</f>
        <v>516389</v>
      </c>
      <c r="I18" s="23">
        <f>SUM(I7:I17)</f>
        <v>10234</v>
      </c>
      <c r="J18" s="24">
        <f>SUM(J7:J17)</f>
        <v>10375</v>
      </c>
      <c r="K18" s="25">
        <f>SUM(K7:K17)</f>
        <v>20609</v>
      </c>
      <c r="L18" s="21"/>
      <c r="M18" s="23">
        <f>SUM(M7:M17)</f>
        <v>2790</v>
      </c>
      <c r="N18" s="24">
        <f>SUM(N7:N17)</f>
        <v>2792</v>
      </c>
      <c r="O18" s="25">
        <f>SUM(O7:O17)</f>
        <v>5582</v>
      </c>
      <c r="P18" s="21"/>
      <c r="Q18" s="23">
        <f>SUM(Q7:Q17)</f>
        <v>6264</v>
      </c>
      <c r="R18" s="24">
        <f>SUM(R7:R17)</f>
        <v>6469</v>
      </c>
      <c r="S18" s="25">
        <f>SUM(S7:S17)</f>
        <v>12733</v>
      </c>
      <c r="T18" s="21"/>
      <c r="U18" s="26">
        <f>SUM(U7:U17)</f>
        <v>200928.5</v>
      </c>
      <c r="V18" s="27">
        <f>SUM(V7:V17)</f>
        <v>295742.5</v>
      </c>
      <c r="W18" s="27">
        <f>SUM(W7:W17)</f>
        <v>496671</v>
      </c>
      <c r="X18" s="21"/>
    </row>
    <row r="19" spans="1:25" customFormat="1" x14ac:dyDescent="0.25"/>
    <row r="20" spans="1:25" customFormat="1" x14ac:dyDescent="0.25"/>
    <row r="21" spans="1:25" ht="15" customHeight="1" thickBot="1" x14ac:dyDescent="0.3"/>
    <row r="22" spans="1:25" ht="15" customHeight="1" x14ac:dyDescent="0.25">
      <c r="A22" s="122" t="s">
        <v>0</v>
      </c>
      <c r="C22" s="118" t="s">
        <v>67</v>
      </c>
      <c r="D22" s="119"/>
      <c r="E22" s="119"/>
      <c r="F22" s="119"/>
      <c r="G22" s="120"/>
      <c r="I22" s="118" t="s">
        <v>68</v>
      </c>
      <c r="J22" s="119"/>
      <c r="K22" s="120"/>
      <c r="L22" s="53"/>
      <c r="M22" s="118" t="s">
        <v>69</v>
      </c>
      <c r="N22" s="119"/>
      <c r="O22" s="120"/>
      <c r="P22" s="53"/>
      <c r="Q22" s="118" t="s">
        <v>70</v>
      </c>
      <c r="R22" s="119"/>
      <c r="S22" s="120"/>
      <c r="T22" s="53"/>
      <c r="U22" s="118" t="s">
        <v>57</v>
      </c>
      <c r="V22" s="119"/>
      <c r="W22" s="120"/>
      <c r="Y22" s="121" t="s">
        <v>12</v>
      </c>
    </row>
    <row r="23" spans="1:25" x14ac:dyDescent="0.25">
      <c r="A23" s="122"/>
      <c r="C23" s="28" t="s">
        <v>58</v>
      </c>
      <c r="D23" s="29" t="s">
        <v>59</v>
      </c>
      <c r="E23" s="29" t="s">
        <v>71</v>
      </c>
      <c r="F23" s="29" t="s">
        <v>60</v>
      </c>
      <c r="G23" s="30" t="s">
        <v>61</v>
      </c>
      <c r="I23" s="28" t="s">
        <v>58</v>
      </c>
      <c r="J23" s="29" t="s">
        <v>60</v>
      </c>
      <c r="K23" s="30" t="s">
        <v>61</v>
      </c>
      <c r="L23" s="54"/>
      <c r="M23" s="28" t="s">
        <v>62</v>
      </c>
      <c r="N23" s="29" t="s">
        <v>63</v>
      </c>
      <c r="O23" s="30" t="s">
        <v>61</v>
      </c>
      <c r="P23" s="54"/>
      <c r="Q23" s="28" t="s">
        <v>62</v>
      </c>
      <c r="R23" s="29" t="s">
        <v>63</v>
      </c>
      <c r="S23" s="30" t="s">
        <v>61</v>
      </c>
      <c r="T23" s="54"/>
      <c r="U23" s="28" t="s">
        <v>58</v>
      </c>
      <c r="V23" s="29" t="s">
        <v>60</v>
      </c>
      <c r="W23" s="30" t="s">
        <v>61</v>
      </c>
      <c r="Y23" s="121"/>
    </row>
    <row r="24" spans="1:25" x14ac:dyDescent="0.25">
      <c r="A24" s="31" t="s">
        <v>72</v>
      </c>
      <c r="C24" s="6">
        <v>34387</v>
      </c>
      <c r="D24" s="7">
        <v>59</v>
      </c>
      <c r="E24" s="7">
        <v>1311</v>
      </c>
      <c r="F24" s="7">
        <v>36196</v>
      </c>
      <c r="G24" s="8">
        <f t="shared" ref="G24:G34" si="22">SUM(C24:F24)</f>
        <v>71953</v>
      </c>
      <c r="I24" s="9">
        <v>805</v>
      </c>
      <c r="J24" s="7">
        <v>792</v>
      </c>
      <c r="K24" s="8">
        <f>SUM(I24:J24)</f>
        <v>1597</v>
      </c>
      <c r="M24" s="9">
        <v>382</v>
      </c>
      <c r="N24" s="10">
        <v>383</v>
      </c>
      <c r="O24" s="8">
        <f t="shared" ref="O24:O34" si="23">SUM(M24:N24)</f>
        <v>765</v>
      </c>
      <c r="Q24" s="6">
        <v>368</v>
      </c>
      <c r="R24" s="10">
        <v>373</v>
      </c>
      <c r="S24" s="8">
        <f t="shared" ref="S24:S34" si="24">SUM(Q24:R24)</f>
        <v>741</v>
      </c>
      <c r="U24" s="9">
        <f>66228/2</f>
        <v>33114</v>
      </c>
      <c r="V24" s="7">
        <f>U24</f>
        <v>33114</v>
      </c>
      <c r="W24" s="8">
        <f t="shared" ref="W24:W34" si="25">SUM(U24:V24)</f>
        <v>66228</v>
      </c>
      <c r="Y24" s="121"/>
    </row>
    <row r="25" spans="1:25" x14ac:dyDescent="0.25">
      <c r="A25" s="31" t="s">
        <v>73</v>
      </c>
      <c r="C25" s="6">
        <v>15245</v>
      </c>
      <c r="D25" s="7">
        <v>25</v>
      </c>
      <c r="E25" s="7">
        <v>349</v>
      </c>
      <c r="F25" s="7">
        <v>14568</v>
      </c>
      <c r="G25" s="8">
        <f t="shared" si="22"/>
        <v>30187</v>
      </c>
      <c r="I25" s="9">
        <v>159</v>
      </c>
      <c r="J25" s="7">
        <v>163</v>
      </c>
      <c r="K25" s="8">
        <f t="shared" ref="K25:K34" si="26">SUM(I25:J25)</f>
        <v>322</v>
      </c>
      <c r="M25" s="9">
        <v>182</v>
      </c>
      <c r="N25" s="10">
        <v>181</v>
      </c>
      <c r="O25" s="8">
        <f t="shared" si="23"/>
        <v>363</v>
      </c>
      <c r="Q25" s="6">
        <v>218</v>
      </c>
      <c r="R25" s="10">
        <v>220</v>
      </c>
      <c r="S25" s="8">
        <f t="shared" si="24"/>
        <v>438</v>
      </c>
      <c r="U25" s="9">
        <f>31958/2</f>
        <v>15979</v>
      </c>
      <c r="V25" s="7">
        <f>U25</f>
        <v>15979</v>
      </c>
      <c r="W25" s="8">
        <f t="shared" si="25"/>
        <v>31958</v>
      </c>
      <c r="Y25" s="121"/>
    </row>
    <row r="26" spans="1:25" x14ac:dyDescent="0.25">
      <c r="A26" s="31" t="s">
        <v>74</v>
      </c>
      <c r="C26" s="6">
        <v>3069</v>
      </c>
      <c r="D26" s="7">
        <v>12</v>
      </c>
      <c r="E26" s="7">
        <v>86</v>
      </c>
      <c r="F26" s="7">
        <v>2831</v>
      </c>
      <c r="G26" s="8">
        <f t="shared" si="22"/>
        <v>5998</v>
      </c>
      <c r="I26" s="9">
        <v>310</v>
      </c>
      <c r="J26" s="7">
        <v>257</v>
      </c>
      <c r="K26" s="8">
        <f t="shared" si="26"/>
        <v>567</v>
      </c>
      <c r="M26" s="9">
        <v>45</v>
      </c>
      <c r="N26" s="10">
        <v>45</v>
      </c>
      <c r="O26" s="8">
        <f t="shared" si="23"/>
        <v>90</v>
      </c>
      <c r="Q26" s="6">
        <v>205</v>
      </c>
      <c r="R26" s="10">
        <v>236</v>
      </c>
      <c r="S26" s="8">
        <f t="shared" si="24"/>
        <v>441</v>
      </c>
      <c r="U26" s="9">
        <f>6921/2</f>
        <v>3460.5</v>
      </c>
      <c r="V26" s="7">
        <f>U26</f>
        <v>3460.5</v>
      </c>
      <c r="W26" s="8">
        <f t="shared" si="25"/>
        <v>6921</v>
      </c>
      <c r="Y26" s="121"/>
    </row>
    <row r="27" spans="1:25" x14ac:dyDescent="0.25">
      <c r="A27" s="31" t="s">
        <v>75</v>
      </c>
      <c r="C27" s="6">
        <v>31</v>
      </c>
      <c r="D27" s="7">
        <v>0</v>
      </c>
      <c r="E27" s="7">
        <v>0</v>
      </c>
      <c r="F27" s="7">
        <v>32</v>
      </c>
      <c r="G27" s="8">
        <f t="shared" si="22"/>
        <v>63</v>
      </c>
      <c r="I27" s="9">
        <v>150</v>
      </c>
      <c r="J27" s="7">
        <v>195</v>
      </c>
      <c r="K27" s="8">
        <f t="shared" si="26"/>
        <v>345</v>
      </c>
      <c r="M27" s="9">
        <v>8</v>
      </c>
      <c r="N27" s="10">
        <v>8</v>
      </c>
      <c r="O27" s="8">
        <f t="shared" si="23"/>
        <v>16</v>
      </c>
      <c r="Q27" s="6">
        <v>79</v>
      </c>
      <c r="R27" s="10">
        <v>92</v>
      </c>
      <c r="S27" s="8">
        <f t="shared" si="24"/>
        <v>171</v>
      </c>
      <c r="U27" s="9">
        <v>0</v>
      </c>
      <c r="V27" s="7">
        <v>0</v>
      </c>
      <c r="W27" s="8">
        <f t="shared" si="25"/>
        <v>0</v>
      </c>
      <c r="Y27" s="121"/>
    </row>
    <row r="28" spans="1:25" x14ac:dyDescent="0.25">
      <c r="A28" s="31" t="s">
        <v>76</v>
      </c>
      <c r="C28" s="6">
        <v>0</v>
      </c>
      <c r="D28" s="7">
        <v>0</v>
      </c>
      <c r="E28" s="7">
        <v>0</v>
      </c>
      <c r="F28" s="7">
        <v>0</v>
      </c>
      <c r="G28" s="8">
        <f t="shared" si="22"/>
        <v>0</v>
      </c>
      <c r="I28" s="9">
        <v>125</v>
      </c>
      <c r="J28" s="7">
        <v>98</v>
      </c>
      <c r="K28" s="8">
        <f t="shared" si="26"/>
        <v>223</v>
      </c>
      <c r="M28" s="9">
        <v>0</v>
      </c>
      <c r="N28" s="10">
        <v>0</v>
      </c>
      <c r="O28" s="8">
        <f t="shared" si="23"/>
        <v>0</v>
      </c>
      <c r="Q28" s="6">
        <v>127</v>
      </c>
      <c r="R28" s="10">
        <v>102</v>
      </c>
      <c r="S28" s="8">
        <f t="shared" si="24"/>
        <v>229</v>
      </c>
      <c r="U28" s="9">
        <v>0</v>
      </c>
      <c r="V28" s="7">
        <v>0</v>
      </c>
      <c r="W28" s="8">
        <f t="shared" si="25"/>
        <v>0</v>
      </c>
      <c r="Y28" s="121"/>
    </row>
    <row r="29" spans="1:25" x14ac:dyDescent="0.25">
      <c r="A29" s="31" t="s">
        <v>77</v>
      </c>
      <c r="C29" s="6">
        <v>0</v>
      </c>
      <c r="D29" s="7">
        <v>0</v>
      </c>
      <c r="E29" s="7">
        <v>0</v>
      </c>
      <c r="F29" s="7">
        <v>0</v>
      </c>
      <c r="G29" s="8">
        <f t="shared" si="22"/>
        <v>0</v>
      </c>
      <c r="I29" s="9">
        <v>94</v>
      </c>
      <c r="J29" s="7">
        <v>77</v>
      </c>
      <c r="K29" s="8">
        <f t="shared" si="26"/>
        <v>171</v>
      </c>
      <c r="M29" s="9">
        <v>0</v>
      </c>
      <c r="N29" s="10">
        <v>0</v>
      </c>
      <c r="O29" s="8">
        <f t="shared" si="23"/>
        <v>0</v>
      </c>
      <c r="Q29" s="6">
        <v>61</v>
      </c>
      <c r="R29" s="10">
        <v>61</v>
      </c>
      <c r="S29" s="8">
        <f t="shared" si="24"/>
        <v>122</v>
      </c>
      <c r="U29" s="9">
        <v>0</v>
      </c>
      <c r="V29" s="7">
        <v>0</v>
      </c>
      <c r="W29" s="8">
        <f t="shared" si="25"/>
        <v>0</v>
      </c>
      <c r="Y29" s="121"/>
    </row>
    <row r="30" spans="1:25" x14ac:dyDescent="0.25">
      <c r="A30" s="31" t="s">
        <v>78</v>
      </c>
      <c r="C30" s="6">
        <v>0</v>
      </c>
      <c r="D30" s="7">
        <v>0</v>
      </c>
      <c r="E30" s="7">
        <v>0</v>
      </c>
      <c r="F30" s="7">
        <v>0</v>
      </c>
      <c r="G30" s="8">
        <f t="shared" si="22"/>
        <v>0</v>
      </c>
      <c r="I30" s="9">
        <v>54</v>
      </c>
      <c r="J30" s="7">
        <v>35</v>
      </c>
      <c r="K30" s="8">
        <f t="shared" si="26"/>
        <v>89</v>
      </c>
      <c r="M30" s="9">
        <v>0</v>
      </c>
      <c r="N30" s="10">
        <v>0</v>
      </c>
      <c r="O30" s="8">
        <f t="shared" si="23"/>
        <v>0</v>
      </c>
      <c r="Q30" s="6">
        <v>13</v>
      </c>
      <c r="R30" s="10">
        <v>15</v>
      </c>
      <c r="S30" s="8">
        <f t="shared" si="24"/>
        <v>28</v>
      </c>
      <c r="U30" s="9">
        <v>0</v>
      </c>
      <c r="V30" s="7">
        <v>0</v>
      </c>
      <c r="W30" s="8">
        <f t="shared" si="25"/>
        <v>0</v>
      </c>
      <c r="Y30" s="121"/>
    </row>
    <row r="31" spans="1:25" x14ac:dyDescent="0.25">
      <c r="A31" s="31" t="s">
        <v>79</v>
      </c>
      <c r="C31" s="6">
        <v>0</v>
      </c>
      <c r="D31" s="7">
        <v>0</v>
      </c>
      <c r="E31" s="7">
        <v>0</v>
      </c>
      <c r="F31" s="7">
        <v>0</v>
      </c>
      <c r="G31" s="8">
        <f t="shared" si="22"/>
        <v>0</v>
      </c>
      <c r="I31" s="9">
        <v>14</v>
      </c>
      <c r="J31" s="7">
        <v>5</v>
      </c>
      <c r="K31" s="8">
        <f t="shared" si="26"/>
        <v>19</v>
      </c>
      <c r="M31" s="9">
        <v>0</v>
      </c>
      <c r="N31" s="10">
        <v>0</v>
      </c>
      <c r="O31" s="8">
        <f t="shared" si="23"/>
        <v>0</v>
      </c>
      <c r="Q31" s="6">
        <v>34</v>
      </c>
      <c r="R31" s="10">
        <v>40</v>
      </c>
      <c r="S31" s="8">
        <f t="shared" si="24"/>
        <v>74</v>
      </c>
      <c r="U31" s="9">
        <v>0</v>
      </c>
      <c r="V31" s="7">
        <v>0</v>
      </c>
      <c r="W31" s="8">
        <f t="shared" si="25"/>
        <v>0</v>
      </c>
      <c r="Y31" s="121"/>
    </row>
    <row r="32" spans="1:25" x14ac:dyDescent="0.25">
      <c r="A32" s="31" t="s">
        <v>80</v>
      </c>
      <c r="C32" s="6">
        <v>0</v>
      </c>
      <c r="D32" s="7">
        <v>0</v>
      </c>
      <c r="E32" s="7">
        <v>0</v>
      </c>
      <c r="F32" s="7">
        <v>0</v>
      </c>
      <c r="G32" s="8">
        <f t="shared" si="22"/>
        <v>0</v>
      </c>
      <c r="I32" s="9">
        <v>50</v>
      </c>
      <c r="J32" s="7">
        <v>41</v>
      </c>
      <c r="K32" s="8">
        <f t="shared" si="26"/>
        <v>91</v>
      </c>
      <c r="M32" s="9">
        <v>0</v>
      </c>
      <c r="N32" s="10">
        <v>0</v>
      </c>
      <c r="O32" s="8">
        <f t="shared" si="23"/>
        <v>0</v>
      </c>
      <c r="Q32" s="6">
        <v>18</v>
      </c>
      <c r="R32" s="10">
        <v>23</v>
      </c>
      <c r="S32" s="8">
        <f t="shared" si="24"/>
        <v>41</v>
      </c>
      <c r="U32" s="9">
        <v>0</v>
      </c>
      <c r="V32" s="7">
        <v>0</v>
      </c>
      <c r="W32" s="8">
        <f t="shared" si="25"/>
        <v>0</v>
      </c>
      <c r="Y32" s="121"/>
    </row>
    <row r="33" spans="1:25" x14ac:dyDescent="0.25">
      <c r="A33" s="31" t="s">
        <v>81</v>
      </c>
      <c r="C33" s="6">
        <v>0</v>
      </c>
      <c r="D33" s="7">
        <v>0</v>
      </c>
      <c r="E33" s="7">
        <v>0</v>
      </c>
      <c r="F33" s="7">
        <v>0</v>
      </c>
      <c r="G33" s="8">
        <f t="shared" si="22"/>
        <v>0</v>
      </c>
      <c r="I33" s="9">
        <v>10</v>
      </c>
      <c r="J33" s="7">
        <v>10</v>
      </c>
      <c r="K33" s="8">
        <f t="shared" si="26"/>
        <v>20</v>
      </c>
      <c r="M33" s="9">
        <v>0</v>
      </c>
      <c r="N33" s="10">
        <v>0</v>
      </c>
      <c r="O33" s="8">
        <f t="shared" si="23"/>
        <v>0</v>
      </c>
      <c r="Q33" s="6">
        <v>5</v>
      </c>
      <c r="R33" s="10">
        <v>4</v>
      </c>
      <c r="S33" s="8">
        <f t="shared" si="24"/>
        <v>9</v>
      </c>
      <c r="U33" s="9">
        <v>0</v>
      </c>
      <c r="V33" s="7">
        <v>0</v>
      </c>
      <c r="W33" s="8">
        <f t="shared" si="25"/>
        <v>0</v>
      </c>
      <c r="Y33" s="121"/>
    </row>
    <row r="34" spans="1:25" x14ac:dyDescent="0.25">
      <c r="A34" s="32" t="s">
        <v>82</v>
      </c>
      <c r="C34" s="19">
        <v>0</v>
      </c>
      <c r="D34" s="13">
        <v>0</v>
      </c>
      <c r="E34" s="13">
        <v>0</v>
      </c>
      <c r="F34" s="13">
        <v>0</v>
      </c>
      <c r="G34" s="14">
        <f t="shared" si="22"/>
        <v>0</v>
      </c>
      <c r="I34" s="12">
        <v>12</v>
      </c>
      <c r="J34" s="13">
        <v>11</v>
      </c>
      <c r="K34" s="14">
        <f t="shared" si="26"/>
        <v>23</v>
      </c>
      <c r="M34" s="12">
        <v>0</v>
      </c>
      <c r="N34" s="20">
        <v>0</v>
      </c>
      <c r="O34" s="14">
        <f t="shared" si="23"/>
        <v>0</v>
      </c>
      <c r="Q34" s="19">
        <v>6</v>
      </c>
      <c r="R34" s="20">
        <v>6</v>
      </c>
      <c r="S34" s="14">
        <f t="shared" si="24"/>
        <v>12</v>
      </c>
      <c r="U34" s="12">
        <v>0</v>
      </c>
      <c r="V34" s="13">
        <v>0</v>
      </c>
      <c r="W34" s="14">
        <f t="shared" si="25"/>
        <v>0</v>
      </c>
      <c r="Y34" s="121"/>
    </row>
    <row r="35" spans="1:25" ht="16.5" thickBot="1" x14ac:dyDescent="0.3">
      <c r="A35" s="22" t="s">
        <v>61</v>
      </c>
      <c r="C35" s="23">
        <f>SUM(C24:C34)</f>
        <v>52732</v>
      </c>
      <c r="D35" s="24">
        <f>SUM(D24:D34)</f>
        <v>96</v>
      </c>
      <c r="E35" s="24">
        <f t="shared" ref="E35:F35" si="27">SUM(E24:E34)</f>
        <v>1746</v>
      </c>
      <c r="F35" s="24">
        <f t="shared" si="27"/>
        <v>53627</v>
      </c>
      <c r="G35" s="25">
        <f>SUM(G24:G34)</f>
        <v>108201</v>
      </c>
      <c r="I35" s="23">
        <f>SUM(I24:I34)</f>
        <v>1783</v>
      </c>
      <c r="J35" s="24">
        <f>SUM(J24:J34)</f>
        <v>1684</v>
      </c>
      <c r="K35" s="25">
        <f>SUM(K24:K34)</f>
        <v>3467</v>
      </c>
      <c r="L35" s="56"/>
      <c r="M35" s="23">
        <f>SUM(M24:M34)</f>
        <v>617</v>
      </c>
      <c r="N35" s="24">
        <f>SUM(N24:N34)</f>
        <v>617</v>
      </c>
      <c r="O35" s="25">
        <f>SUM(O24:O34)</f>
        <v>1234</v>
      </c>
      <c r="P35" s="56"/>
      <c r="Q35" s="23">
        <f>SUM(Q24:Q34)</f>
        <v>1134</v>
      </c>
      <c r="R35" s="24">
        <f>SUM(R24:R34)</f>
        <v>1172</v>
      </c>
      <c r="S35" s="25">
        <f>SUM(S24:S34)</f>
        <v>2306</v>
      </c>
      <c r="T35" s="56"/>
      <c r="U35" s="23">
        <f>SUM(U24:U34)</f>
        <v>52553.5</v>
      </c>
      <c r="V35" s="24">
        <f>SUM(V24:V34)</f>
        <v>52553.5</v>
      </c>
      <c r="W35" s="25">
        <f>SUM(W24:W34)</f>
        <v>105107</v>
      </c>
      <c r="Y35" s="121"/>
    </row>
    <row r="38" spans="1:25" ht="15.75" thickBot="1" x14ac:dyDescent="0.3"/>
    <row r="39" spans="1:25" ht="15.75" x14ac:dyDescent="0.25">
      <c r="A39" s="122" t="s">
        <v>0</v>
      </c>
      <c r="C39" s="118" t="s">
        <v>67</v>
      </c>
      <c r="D39" s="119"/>
      <c r="E39" s="119"/>
      <c r="F39" s="119"/>
      <c r="G39" s="120"/>
      <c r="I39" s="118" t="s">
        <v>68</v>
      </c>
      <c r="J39" s="119"/>
      <c r="K39" s="120"/>
      <c r="L39" s="53"/>
      <c r="M39" s="118" t="s">
        <v>69</v>
      </c>
      <c r="N39" s="119"/>
      <c r="O39" s="120"/>
      <c r="P39" s="53"/>
      <c r="Q39" s="118" t="s">
        <v>70</v>
      </c>
      <c r="R39" s="119"/>
      <c r="S39" s="120"/>
      <c r="T39" s="53"/>
      <c r="U39" s="118" t="s">
        <v>57</v>
      </c>
      <c r="V39" s="119"/>
      <c r="W39" s="120"/>
      <c r="Y39" s="121" t="s">
        <v>13</v>
      </c>
    </row>
    <row r="40" spans="1:25" x14ac:dyDescent="0.25">
      <c r="A40" s="122"/>
      <c r="C40" s="28" t="s">
        <v>58</v>
      </c>
      <c r="D40" s="29" t="s">
        <v>59</v>
      </c>
      <c r="E40" s="29" t="s">
        <v>71</v>
      </c>
      <c r="F40" s="29" t="s">
        <v>60</v>
      </c>
      <c r="G40" s="30" t="s">
        <v>61</v>
      </c>
      <c r="I40" s="28" t="s">
        <v>58</v>
      </c>
      <c r="J40" s="29" t="s">
        <v>60</v>
      </c>
      <c r="K40" s="30" t="s">
        <v>61</v>
      </c>
      <c r="L40" s="54"/>
      <c r="M40" s="28" t="s">
        <v>62</v>
      </c>
      <c r="N40" s="29" t="s">
        <v>63</v>
      </c>
      <c r="O40" s="30" t="s">
        <v>61</v>
      </c>
      <c r="P40" s="54"/>
      <c r="Q40" s="28" t="s">
        <v>62</v>
      </c>
      <c r="R40" s="29" t="s">
        <v>63</v>
      </c>
      <c r="S40" s="30" t="s">
        <v>61</v>
      </c>
      <c r="T40" s="54"/>
      <c r="U40" s="28" t="s">
        <v>58</v>
      </c>
      <c r="V40" s="29" t="s">
        <v>60</v>
      </c>
      <c r="W40" s="30" t="s">
        <v>61</v>
      </c>
      <c r="Y40" s="121"/>
    </row>
    <row r="41" spans="1:25" x14ac:dyDescent="0.25">
      <c r="A41" s="31" t="s">
        <v>72</v>
      </c>
      <c r="C41" s="6">
        <v>29206</v>
      </c>
      <c r="D41" s="7">
        <v>19</v>
      </c>
      <c r="E41" s="7">
        <v>1090</v>
      </c>
      <c r="F41" s="7">
        <v>30084</v>
      </c>
      <c r="G41" s="8">
        <v>60399</v>
      </c>
      <c r="I41" s="9">
        <v>878</v>
      </c>
      <c r="J41" s="7">
        <v>735</v>
      </c>
      <c r="K41" s="8">
        <v>1613</v>
      </c>
      <c r="L41" s="55"/>
      <c r="M41" s="9">
        <v>335</v>
      </c>
      <c r="N41" s="7">
        <v>336</v>
      </c>
      <c r="O41" s="8">
        <v>671</v>
      </c>
      <c r="P41" s="55"/>
      <c r="Q41" s="9">
        <v>305</v>
      </c>
      <c r="R41" s="7">
        <v>304</v>
      </c>
      <c r="S41" s="8">
        <v>609</v>
      </c>
      <c r="T41" s="55"/>
      <c r="U41" s="9">
        <v>16811</v>
      </c>
      <c r="V41" s="7">
        <v>29217</v>
      </c>
      <c r="W41" s="8">
        <v>46028</v>
      </c>
      <c r="Y41" s="121"/>
    </row>
    <row r="42" spans="1:25" x14ac:dyDescent="0.25">
      <c r="A42" s="31" t="s">
        <v>73</v>
      </c>
      <c r="C42" s="6">
        <v>10644</v>
      </c>
      <c r="D42" s="7">
        <v>66</v>
      </c>
      <c r="E42" s="7">
        <v>336</v>
      </c>
      <c r="F42" s="7">
        <v>11326</v>
      </c>
      <c r="G42" s="8">
        <v>22372</v>
      </c>
      <c r="I42" s="9">
        <v>107</v>
      </c>
      <c r="J42" s="7">
        <v>112</v>
      </c>
      <c r="K42" s="8">
        <v>219</v>
      </c>
      <c r="L42" s="55"/>
      <c r="M42" s="9">
        <v>128</v>
      </c>
      <c r="N42" s="7">
        <v>129</v>
      </c>
      <c r="O42" s="8">
        <v>257</v>
      </c>
      <c r="P42" s="55"/>
      <c r="Q42" s="9">
        <v>218</v>
      </c>
      <c r="R42" s="7">
        <v>218</v>
      </c>
      <c r="S42" s="8">
        <v>436</v>
      </c>
      <c r="T42" s="55"/>
      <c r="U42" s="9">
        <v>15093</v>
      </c>
      <c r="V42" s="7">
        <v>20211</v>
      </c>
      <c r="W42" s="8">
        <v>35304</v>
      </c>
      <c r="Y42" s="121"/>
    </row>
    <row r="43" spans="1:25" x14ac:dyDescent="0.25">
      <c r="A43" s="31" t="s">
        <v>74</v>
      </c>
      <c r="C43" s="6">
        <v>3208</v>
      </c>
      <c r="D43" s="7">
        <v>0</v>
      </c>
      <c r="E43" s="7">
        <v>61</v>
      </c>
      <c r="F43" s="7">
        <v>3236</v>
      </c>
      <c r="G43" s="8">
        <v>6505</v>
      </c>
      <c r="I43" s="9">
        <v>350</v>
      </c>
      <c r="J43" s="7">
        <v>373</v>
      </c>
      <c r="K43" s="8">
        <v>723</v>
      </c>
      <c r="L43" s="55"/>
      <c r="M43" s="9">
        <v>56</v>
      </c>
      <c r="N43" s="7">
        <v>56</v>
      </c>
      <c r="O43" s="8">
        <v>112</v>
      </c>
      <c r="P43" s="55"/>
      <c r="Q43" s="9">
        <v>175</v>
      </c>
      <c r="R43" s="7">
        <v>213</v>
      </c>
      <c r="S43" s="8">
        <v>388</v>
      </c>
      <c r="T43" s="55"/>
      <c r="U43" s="9">
        <v>2787</v>
      </c>
      <c r="V43" s="7">
        <v>4728</v>
      </c>
      <c r="W43" s="8">
        <v>7515</v>
      </c>
      <c r="Y43" s="121"/>
    </row>
    <row r="44" spans="1:25" x14ac:dyDescent="0.25">
      <c r="A44" s="31" t="s">
        <v>75</v>
      </c>
      <c r="C44" s="6">
        <v>17</v>
      </c>
      <c r="D44" s="7">
        <v>0</v>
      </c>
      <c r="E44" s="7">
        <v>0</v>
      </c>
      <c r="F44" s="7">
        <v>22</v>
      </c>
      <c r="G44" s="8">
        <v>39</v>
      </c>
      <c r="I44" s="9">
        <v>194</v>
      </c>
      <c r="J44" s="7">
        <v>192</v>
      </c>
      <c r="K44" s="8">
        <v>386</v>
      </c>
      <c r="L44" s="55"/>
      <c r="M44" s="9">
        <v>8</v>
      </c>
      <c r="N44" s="7">
        <v>8</v>
      </c>
      <c r="O44" s="8">
        <v>16</v>
      </c>
      <c r="P44" s="55"/>
      <c r="Q44" s="9">
        <v>75</v>
      </c>
      <c r="R44" s="7">
        <v>86</v>
      </c>
      <c r="S44" s="8">
        <v>161</v>
      </c>
      <c r="T44" s="55"/>
      <c r="U44" s="9">
        <v>190</v>
      </c>
      <c r="V44" s="7">
        <v>224</v>
      </c>
      <c r="W44" s="8">
        <v>414</v>
      </c>
      <c r="Y44" s="121"/>
    </row>
    <row r="45" spans="1:25" x14ac:dyDescent="0.25">
      <c r="A45" s="31" t="s">
        <v>76</v>
      </c>
      <c r="C45" s="6">
        <v>0</v>
      </c>
      <c r="D45" s="7">
        <v>0</v>
      </c>
      <c r="E45" s="7">
        <v>0</v>
      </c>
      <c r="F45" s="7">
        <v>0</v>
      </c>
      <c r="G45" s="8">
        <v>0</v>
      </c>
      <c r="I45" s="9">
        <v>94</v>
      </c>
      <c r="J45" s="7">
        <v>75</v>
      </c>
      <c r="K45" s="8">
        <v>169</v>
      </c>
      <c r="L45" s="55"/>
      <c r="M45" s="9">
        <v>0</v>
      </c>
      <c r="N45" s="7">
        <v>0</v>
      </c>
      <c r="O45" s="8">
        <v>0</v>
      </c>
      <c r="P45" s="55"/>
      <c r="Q45" s="9">
        <v>110</v>
      </c>
      <c r="R45" s="7">
        <v>112</v>
      </c>
      <c r="S45" s="8">
        <v>222</v>
      </c>
      <c r="T45" s="55"/>
      <c r="U45" s="9">
        <v>0</v>
      </c>
      <c r="V45" s="7">
        <v>0</v>
      </c>
      <c r="W45" s="8">
        <v>0</v>
      </c>
      <c r="Y45" s="121"/>
    </row>
    <row r="46" spans="1:25" x14ac:dyDescent="0.25">
      <c r="A46" s="31" t="s">
        <v>77</v>
      </c>
      <c r="C46" s="6">
        <v>0</v>
      </c>
      <c r="D46" s="7">
        <v>0</v>
      </c>
      <c r="E46" s="7">
        <v>0</v>
      </c>
      <c r="F46" s="7">
        <v>0</v>
      </c>
      <c r="G46" s="8">
        <v>0</v>
      </c>
      <c r="I46" s="9">
        <v>117</v>
      </c>
      <c r="J46" s="7">
        <v>84</v>
      </c>
      <c r="K46" s="8">
        <v>201</v>
      </c>
      <c r="L46" s="55"/>
      <c r="M46" s="9">
        <v>0</v>
      </c>
      <c r="N46" s="7">
        <v>0</v>
      </c>
      <c r="O46" s="8">
        <v>0</v>
      </c>
      <c r="P46" s="55"/>
      <c r="Q46" s="9">
        <v>122</v>
      </c>
      <c r="R46" s="7">
        <v>85</v>
      </c>
      <c r="S46" s="8">
        <v>207</v>
      </c>
      <c r="T46" s="55"/>
      <c r="U46" s="9">
        <v>0</v>
      </c>
      <c r="V46" s="7">
        <v>0</v>
      </c>
      <c r="W46" s="8">
        <v>0</v>
      </c>
      <c r="Y46" s="121"/>
    </row>
    <row r="47" spans="1:25" x14ac:dyDescent="0.25">
      <c r="A47" s="31" t="s">
        <v>78</v>
      </c>
      <c r="C47" s="6">
        <v>0</v>
      </c>
      <c r="D47" s="7">
        <v>0</v>
      </c>
      <c r="E47" s="7">
        <v>0</v>
      </c>
      <c r="F47" s="7">
        <v>0</v>
      </c>
      <c r="G47" s="8">
        <v>0</v>
      </c>
      <c r="I47" s="9">
        <v>20</v>
      </c>
      <c r="J47" s="7">
        <v>29</v>
      </c>
      <c r="K47" s="8">
        <v>49</v>
      </c>
      <c r="L47" s="55"/>
      <c r="M47" s="9">
        <v>0</v>
      </c>
      <c r="N47" s="7">
        <v>0</v>
      </c>
      <c r="O47" s="8">
        <v>0</v>
      </c>
      <c r="P47" s="55"/>
      <c r="Q47" s="9">
        <v>15</v>
      </c>
      <c r="R47" s="7">
        <v>15</v>
      </c>
      <c r="S47" s="8">
        <v>30</v>
      </c>
      <c r="T47" s="55"/>
      <c r="U47" s="9">
        <v>0</v>
      </c>
      <c r="V47" s="7">
        <v>0</v>
      </c>
      <c r="W47" s="8">
        <v>0</v>
      </c>
      <c r="Y47" s="121"/>
    </row>
    <row r="48" spans="1:25" x14ac:dyDescent="0.25">
      <c r="A48" s="31" t="s">
        <v>79</v>
      </c>
      <c r="C48" s="6">
        <v>0</v>
      </c>
      <c r="D48" s="7">
        <v>0</v>
      </c>
      <c r="E48" s="7">
        <v>0</v>
      </c>
      <c r="F48" s="7">
        <v>0</v>
      </c>
      <c r="G48" s="8">
        <v>0</v>
      </c>
      <c r="I48" s="9">
        <v>5</v>
      </c>
      <c r="J48" s="7">
        <v>7</v>
      </c>
      <c r="K48" s="8">
        <v>12</v>
      </c>
      <c r="L48" s="55"/>
      <c r="M48" s="9">
        <v>0</v>
      </c>
      <c r="N48" s="7">
        <v>0</v>
      </c>
      <c r="O48" s="8">
        <v>0</v>
      </c>
      <c r="P48" s="55"/>
      <c r="Q48" s="9">
        <v>37</v>
      </c>
      <c r="R48" s="7">
        <v>38</v>
      </c>
      <c r="S48" s="8">
        <v>75</v>
      </c>
      <c r="T48" s="55"/>
      <c r="U48" s="9">
        <v>0</v>
      </c>
      <c r="V48" s="7">
        <v>0</v>
      </c>
      <c r="W48" s="8">
        <v>0</v>
      </c>
      <c r="Y48" s="121"/>
    </row>
    <row r="49" spans="1:25" x14ac:dyDescent="0.25">
      <c r="A49" s="31" t="s">
        <v>80</v>
      </c>
      <c r="C49" s="6">
        <v>0</v>
      </c>
      <c r="D49" s="7">
        <v>0</v>
      </c>
      <c r="E49" s="7">
        <v>0</v>
      </c>
      <c r="F49" s="7">
        <v>0</v>
      </c>
      <c r="G49" s="8">
        <v>0</v>
      </c>
      <c r="I49" s="9">
        <v>83</v>
      </c>
      <c r="J49" s="7">
        <v>84</v>
      </c>
      <c r="K49" s="8">
        <v>167</v>
      </c>
      <c r="L49" s="55"/>
      <c r="M49" s="9">
        <v>0</v>
      </c>
      <c r="N49" s="7">
        <v>0</v>
      </c>
      <c r="O49" s="8">
        <v>0</v>
      </c>
      <c r="P49" s="55"/>
      <c r="Q49" s="9">
        <v>45</v>
      </c>
      <c r="R49" s="7">
        <v>45</v>
      </c>
      <c r="S49" s="8">
        <v>90</v>
      </c>
      <c r="T49" s="55"/>
      <c r="U49" s="9">
        <v>0</v>
      </c>
      <c r="V49" s="7">
        <v>0</v>
      </c>
      <c r="W49" s="8">
        <v>0</v>
      </c>
      <c r="Y49" s="121"/>
    </row>
    <row r="50" spans="1:25" x14ac:dyDescent="0.25">
      <c r="A50" s="31" t="s">
        <v>81</v>
      </c>
      <c r="C50" s="6">
        <v>0</v>
      </c>
      <c r="D50" s="7">
        <v>0</v>
      </c>
      <c r="E50" s="7">
        <v>0</v>
      </c>
      <c r="F50" s="7">
        <v>0</v>
      </c>
      <c r="G50" s="8">
        <v>0</v>
      </c>
      <c r="I50" s="9">
        <v>10</v>
      </c>
      <c r="J50" s="7">
        <v>11</v>
      </c>
      <c r="K50" s="8">
        <v>21</v>
      </c>
      <c r="L50" s="55"/>
      <c r="M50" s="9">
        <v>0</v>
      </c>
      <c r="N50" s="7">
        <v>0</v>
      </c>
      <c r="O50" s="8">
        <v>0</v>
      </c>
      <c r="P50" s="55"/>
      <c r="Q50" s="9">
        <v>8</v>
      </c>
      <c r="R50" s="7">
        <v>8</v>
      </c>
      <c r="S50" s="8">
        <v>16</v>
      </c>
      <c r="T50" s="55"/>
      <c r="U50" s="9">
        <v>0</v>
      </c>
      <c r="V50" s="7">
        <v>0</v>
      </c>
      <c r="W50" s="8">
        <v>0</v>
      </c>
      <c r="Y50" s="121"/>
    </row>
    <row r="51" spans="1:25" x14ac:dyDescent="0.25">
      <c r="A51" s="32" t="s">
        <v>82</v>
      </c>
      <c r="C51" s="19">
        <v>0</v>
      </c>
      <c r="D51" s="13">
        <v>0</v>
      </c>
      <c r="E51" s="13">
        <v>0</v>
      </c>
      <c r="F51" s="13">
        <v>0</v>
      </c>
      <c r="G51" s="14">
        <v>0</v>
      </c>
      <c r="I51" s="12">
        <v>8</v>
      </c>
      <c r="J51" s="13">
        <v>12</v>
      </c>
      <c r="K51" s="14">
        <v>20</v>
      </c>
      <c r="L51" s="55"/>
      <c r="M51" s="12">
        <v>0</v>
      </c>
      <c r="N51" s="13">
        <v>0</v>
      </c>
      <c r="O51" s="14">
        <v>0</v>
      </c>
      <c r="P51" s="55"/>
      <c r="Q51" s="12">
        <v>7</v>
      </c>
      <c r="R51" s="13">
        <v>7</v>
      </c>
      <c r="S51" s="14">
        <v>14</v>
      </c>
      <c r="T51" s="55"/>
      <c r="U51" s="12">
        <v>0</v>
      </c>
      <c r="V51" s="13">
        <v>0</v>
      </c>
      <c r="W51" s="14">
        <v>0</v>
      </c>
      <c r="Y51" s="121"/>
    </row>
    <row r="52" spans="1:25" ht="16.5" thickBot="1" x14ac:dyDescent="0.3">
      <c r="A52" s="22" t="s">
        <v>61</v>
      </c>
      <c r="C52" s="23">
        <f>SUM(C41:C51)</f>
        <v>43075</v>
      </c>
      <c r="D52" s="24">
        <f>SUM(D41:D51)</f>
        <v>85</v>
      </c>
      <c r="E52" s="24">
        <f t="shared" ref="E52:F52" si="28">SUM(E41:E51)</f>
        <v>1487</v>
      </c>
      <c r="F52" s="24">
        <f t="shared" si="28"/>
        <v>44668</v>
      </c>
      <c r="G52" s="25">
        <f>SUM(G41:G51)</f>
        <v>89315</v>
      </c>
      <c r="I52" s="23">
        <f>SUM(I41:I51)</f>
        <v>1866</v>
      </c>
      <c r="J52" s="24">
        <f>SUM(J41:J51)</f>
        <v>1714</v>
      </c>
      <c r="K52" s="25">
        <f>SUM(K41:K51)</f>
        <v>3580</v>
      </c>
      <c r="L52" s="56"/>
      <c r="M52" s="23">
        <f>SUM(M41:M51)</f>
        <v>527</v>
      </c>
      <c r="N52" s="24">
        <f>SUM(N41:N51)</f>
        <v>529</v>
      </c>
      <c r="O52" s="25">
        <f>SUM(O41:O51)</f>
        <v>1056</v>
      </c>
      <c r="P52" s="56"/>
      <c r="Q52" s="23">
        <f>SUM(Q41:Q51)</f>
        <v>1117</v>
      </c>
      <c r="R52" s="24">
        <f>SUM(R41:R51)</f>
        <v>1131</v>
      </c>
      <c r="S52" s="25">
        <f>SUM(S41:S51)</f>
        <v>2248</v>
      </c>
      <c r="T52" s="56"/>
      <c r="U52" s="23">
        <f>SUM(U41:U51)</f>
        <v>34881</v>
      </c>
      <c r="V52" s="24">
        <f>SUM(V41:V51)</f>
        <v>54380</v>
      </c>
      <c r="W52" s="25">
        <f>SUM(W41:W51)</f>
        <v>89261</v>
      </c>
      <c r="Y52" s="121"/>
    </row>
    <row r="55" spans="1:25" ht="15.75" thickBot="1" x14ac:dyDescent="0.3"/>
    <row r="56" spans="1:25" ht="15.75" x14ac:dyDescent="0.25">
      <c r="A56" s="122" t="s">
        <v>0</v>
      </c>
      <c r="C56" s="118" t="s">
        <v>67</v>
      </c>
      <c r="D56" s="119"/>
      <c r="E56" s="119"/>
      <c r="F56" s="119"/>
      <c r="G56" s="120"/>
      <c r="I56" s="118" t="s">
        <v>68</v>
      </c>
      <c r="J56" s="119"/>
      <c r="K56" s="120"/>
      <c r="L56" s="53"/>
      <c r="M56" s="118" t="s">
        <v>69</v>
      </c>
      <c r="N56" s="119"/>
      <c r="O56" s="120"/>
      <c r="P56" s="53"/>
      <c r="Q56" s="118" t="s">
        <v>70</v>
      </c>
      <c r="R56" s="119"/>
      <c r="S56" s="120"/>
      <c r="T56" s="53"/>
      <c r="U56" s="118" t="s">
        <v>57</v>
      </c>
      <c r="V56" s="119"/>
      <c r="W56" s="120"/>
      <c r="Y56" s="121" t="s">
        <v>14</v>
      </c>
    </row>
    <row r="57" spans="1:25" x14ac:dyDescent="0.25">
      <c r="A57" s="122"/>
      <c r="C57" s="28" t="s">
        <v>58</v>
      </c>
      <c r="D57" s="29" t="s">
        <v>59</v>
      </c>
      <c r="E57" s="29" t="s">
        <v>71</v>
      </c>
      <c r="F57" s="29" t="s">
        <v>60</v>
      </c>
      <c r="G57" s="30" t="s">
        <v>61</v>
      </c>
      <c r="I57" s="28" t="s">
        <v>58</v>
      </c>
      <c r="J57" s="29" t="s">
        <v>60</v>
      </c>
      <c r="K57" s="30" t="s">
        <v>61</v>
      </c>
      <c r="L57" s="54"/>
      <c r="M57" s="28" t="s">
        <v>62</v>
      </c>
      <c r="N57" s="29" t="s">
        <v>63</v>
      </c>
      <c r="O57" s="30" t="s">
        <v>61</v>
      </c>
      <c r="P57" s="54"/>
      <c r="Q57" s="28" t="s">
        <v>62</v>
      </c>
      <c r="R57" s="29" t="s">
        <v>63</v>
      </c>
      <c r="S57" s="30" t="s">
        <v>61</v>
      </c>
      <c r="T57" s="54"/>
      <c r="U57" s="28" t="s">
        <v>58</v>
      </c>
      <c r="V57" s="29" t="s">
        <v>60</v>
      </c>
      <c r="W57" s="30" t="s">
        <v>61</v>
      </c>
      <c r="Y57" s="121"/>
    </row>
    <row r="58" spans="1:25" x14ac:dyDescent="0.25">
      <c r="A58" s="31" t="s">
        <v>72</v>
      </c>
      <c r="C58" s="6">
        <v>35978</v>
      </c>
      <c r="D58" s="7">
        <v>3</v>
      </c>
      <c r="E58" s="7">
        <v>1221</v>
      </c>
      <c r="F58" s="7">
        <v>35529</v>
      </c>
      <c r="G58" s="8">
        <v>72731</v>
      </c>
      <c r="I58" s="9">
        <v>1068</v>
      </c>
      <c r="J58" s="7">
        <v>1187</v>
      </c>
      <c r="K58" s="8">
        <v>2255</v>
      </c>
      <c r="L58" s="18"/>
      <c r="M58" s="9">
        <v>373</v>
      </c>
      <c r="N58" s="10">
        <v>370</v>
      </c>
      <c r="O58" s="8">
        <v>743</v>
      </c>
      <c r="P58" s="18"/>
      <c r="Q58" s="6">
        <v>464</v>
      </c>
      <c r="R58" s="10">
        <v>463</v>
      </c>
      <c r="S58" s="8">
        <v>927</v>
      </c>
      <c r="T58" s="18"/>
      <c r="U58" s="9">
        <v>19433</v>
      </c>
      <c r="V58" s="7">
        <v>30557</v>
      </c>
      <c r="W58" s="8">
        <v>49990</v>
      </c>
      <c r="Y58" s="121"/>
    </row>
    <row r="59" spans="1:25" x14ac:dyDescent="0.25">
      <c r="A59" s="31" t="s">
        <v>73</v>
      </c>
      <c r="C59" s="6">
        <v>11786</v>
      </c>
      <c r="D59" s="7">
        <v>18</v>
      </c>
      <c r="E59" s="7">
        <v>265</v>
      </c>
      <c r="F59" s="7">
        <v>11506</v>
      </c>
      <c r="G59" s="8">
        <v>23575</v>
      </c>
      <c r="I59" s="9">
        <v>159</v>
      </c>
      <c r="J59" s="7">
        <v>141</v>
      </c>
      <c r="K59" s="8">
        <v>300</v>
      </c>
      <c r="L59" s="18"/>
      <c r="M59" s="9">
        <v>115</v>
      </c>
      <c r="N59" s="10">
        <v>115</v>
      </c>
      <c r="O59" s="8">
        <v>230</v>
      </c>
      <c r="P59" s="18"/>
      <c r="Q59" s="6">
        <v>228</v>
      </c>
      <c r="R59" s="10">
        <v>224</v>
      </c>
      <c r="S59" s="8">
        <v>452</v>
      </c>
      <c r="T59" s="18"/>
      <c r="U59" s="9">
        <v>16048</v>
      </c>
      <c r="V59" s="7">
        <v>26285</v>
      </c>
      <c r="W59" s="8">
        <v>42333</v>
      </c>
      <c r="Y59" s="121"/>
    </row>
    <row r="60" spans="1:25" x14ac:dyDescent="0.25">
      <c r="A60" s="31" t="s">
        <v>74</v>
      </c>
      <c r="C60" s="6">
        <v>3871</v>
      </c>
      <c r="D60" s="7">
        <v>0</v>
      </c>
      <c r="E60" s="7">
        <v>56</v>
      </c>
      <c r="F60" s="7">
        <v>3718</v>
      </c>
      <c r="G60" s="8">
        <v>7645</v>
      </c>
      <c r="I60" s="9">
        <v>385</v>
      </c>
      <c r="J60" s="7">
        <v>449</v>
      </c>
      <c r="K60" s="8">
        <v>834</v>
      </c>
      <c r="L60" s="18"/>
      <c r="M60" s="9">
        <v>50</v>
      </c>
      <c r="N60" s="10">
        <v>50</v>
      </c>
      <c r="O60" s="8">
        <v>100</v>
      </c>
      <c r="P60" s="18"/>
      <c r="Q60" s="6">
        <v>204</v>
      </c>
      <c r="R60" s="10">
        <v>242</v>
      </c>
      <c r="S60" s="8">
        <v>446</v>
      </c>
      <c r="T60" s="18"/>
      <c r="U60" s="9">
        <v>2323</v>
      </c>
      <c r="V60" s="7">
        <v>4353</v>
      </c>
      <c r="W60" s="8">
        <v>6676</v>
      </c>
      <c r="Y60" s="121"/>
    </row>
    <row r="61" spans="1:25" x14ac:dyDescent="0.25">
      <c r="A61" s="31" t="s">
        <v>75</v>
      </c>
      <c r="C61" s="6">
        <v>30</v>
      </c>
      <c r="D61" s="7">
        <v>0</v>
      </c>
      <c r="E61" s="7">
        <v>1</v>
      </c>
      <c r="F61" s="7">
        <v>37</v>
      </c>
      <c r="G61" s="8">
        <v>68</v>
      </c>
      <c r="I61" s="9">
        <v>238</v>
      </c>
      <c r="J61" s="7">
        <v>255</v>
      </c>
      <c r="K61" s="8">
        <v>493</v>
      </c>
      <c r="L61" s="18"/>
      <c r="M61" s="9">
        <v>9</v>
      </c>
      <c r="N61" s="10">
        <v>9</v>
      </c>
      <c r="O61" s="8">
        <v>18</v>
      </c>
      <c r="P61" s="18"/>
      <c r="Q61" s="6">
        <v>100</v>
      </c>
      <c r="R61" s="10">
        <v>109</v>
      </c>
      <c r="S61" s="8">
        <v>209</v>
      </c>
      <c r="T61" s="18"/>
      <c r="U61" s="9">
        <v>453</v>
      </c>
      <c r="V61" s="7">
        <v>418</v>
      </c>
      <c r="W61" s="8">
        <v>871</v>
      </c>
      <c r="Y61" s="121"/>
    </row>
    <row r="62" spans="1:25" x14ac:dyDescent="0.25">
      <c r="A62" s="31" t="s">
        <v>76</v>
      </c>
      <c r="C62" s="6">
        <v>0</v>
      </c>
      <c r="D62" s="7">
        <v>0</v>
      </c>
      <c r="E62" s="7">
        <v>0</v>
      </c>
      <c r="F62" s="7">
        <v>0</v>
      </c>
      <c r="G62" s="8">
        <v>0</v>
      </c>
      <c r="I62" s="9">
        <v>85</v>
      </c>
      <c r="J62" s="7">
        <v>96</v>
      </c>
      <c r="K62" s="8">
        <v>181</v>
      </c>
      <c r="L62" s="18"/>
      <c r="M62" s="9">
        <v>0</v>
      </c>
      <c r="N62" s="10">
        <v>0</v>
      </c>
      <c r="O62" s="8">
        <v>0</v>
      </c>
      <c r="P62" s="18"/>
      <c r="Q62" s="6">
        <v>159</v>
      </c>
      <c r="R62" s="10">
        <v>161</v>
      </c>
      <c r="S62" s="8">
        <v>320</v>
      </c>
      <c r="T62" s="18"/>
      <c r="U62" s="9">
        <v>0</v>
      </c>
      <c r="V62" s="7">
        <v>0</v>
      </c>
      <c r="W62" s="8">
        <v>0</v>
      </c>
      <c r="Y62" s="121"/>
    </row>
    <row r="63" spans="1:25" x14ac:dyDescent="0.25">
      <c r="A63" s="31" t="s">
        <v>77</v>
      </c>
      <c r="C63" s="6">
        <v>0</v>
      </c>
      <c r="D63" s="7">
        <v>0</v>
      </c>
      <c r="E63" s="7">
        <v>0</v>
      </c>
      <c r="F63" s="7">
        <v>0</v>
      </c>
      <c r="G63" s="8">
        <v>0</v>
      </c>
      <c r="I63" s="9">
        <v>92</v>
      </c>
      <c r="J63" s="7">
        <v>86</v>
      </c>
      <c r="K63" s="8">
        <v>178</v>
      </c>
      <c r="L63" s="18"/>
      <c r="M63" s="9">
        <v>0</v>
      </c>
      <c r="N63" s="10">
        <v>0</v>
      </c>
      <c r="O63" s="8">
        <v>0</v>
      </c>
      <c r="P63" s="18"/>
      <c r="Q63" s="6">
        <v>57</v>
      </c>
      <c r="R63" s="10">
        <v>57</v>
      </c>
      <c r="S63" s="8">
        <v>114</v>
      </c>
      <c r="T63" s="18"/>
      <c r="U63" s="9">
        <v>0</v>
      </c>
      <c r="V63" s="7">
        <v>0</v>
      </c>
      <c r="W63" s="8">
        <v>0</v>
      </c>
      <c r="Y63" s="121"/>
    </row>
    <row r="64" spans="1:25" x14ac:dyDescent="0.25">
      <c r="A64" s="31" t="s">
        <v>78</v>
      </c>
      <c r="C64" s="6">
        <v>0</v>
      </c>
      <c r="D64" s="7">
        <v>0</v>
      </c>
      <c r="E64" s="7">
        <v>0</v>
      </c>
      <c r="F64" s="7">
        <v>0</v>
      </c>
      <c r="G64" s="8">
        <v>0</v>
      </c>
      <c r="I64" s="9">
        <v>49</v>
      </c>
      <c r="J64" s="7">
        <v>46</v>
      </c>
      <c r="K64" s="8">
        <v>95</v>
      </c>
      <c r="L64" s="18"/>
      <c r="M64" s="9">
        <v>0</v>
      </c>
      <c r="N64" s="10">
        <v>0</v>
      </c>
      <c r="O64" s="8">
        <v>0</v>
      </c>
      <c r="P64" s="18"/>
      <c r="Q64" s="6">
        <v>25</v>
      </c>
      <c r="R64" s="10">
        <v>25</v>
      </c>
      <c r="S64" s="8">
        <v>50</v>
      </c>
      <c r="T64" s="18"/>
      <c r="U64" s="9">
        <v>0</v>
      </c>
      <c r="V64" s="7">
        <v>0</v>
      </c>
      <c r="W64" s="8">
        <v>0</v>
      </c>
      <c r="Y64" s="121"/>
    </row>
    <row r="65" spans="1:25" x14ac:dyDescent="0.25">
      <c r="A65" s="31" t="s">
        <v>79</v>
      </c>
      <c r="C65" s="6">
        <v>0</v>
      </c>
      <c r="D65" s="7">
        <v>0</v>
      </c>
      <c r="E65" s="7">
        <v>0</v>
      </c>
      <c r="F65" s="7">
        <v>0</v>
      </c>
      <c r="G65" s="8">
        <v>0</v>
      </c>
      <c r="I65" s="9">
        <v>5</v>
      </c>
      <c r="J65" s="7">
        <v>7</v>
      </c>
      <c r="K65" s="8">
        <v>12</v>
      </c>
      <c r="L65" s="18"/>
      <c r="M65" s="9">
        <v>0</v>
      </c>
      <c r="N65" s="10">
        <v>0</v>
      </c>
      <c r="O65" s="8">
        <v>0</v>
      </c>
      <c r="P65" s="18"/>
      <c r="Q65" s="6">
        <v>37</v>
      </c>
      <c r="R65" s="10">
        <v>38</v>
      </c>
      <c r="S65" s="8">
        <v>75</v>
      </c>
      <c r="T65" s="18"/>
      <c r="U65" s="9">
        <v>0</v>
      </c>
      <c r="V65" s="7">
        <v>0</v>
      </c>
      <c r="W65" s="8">
        <v>0</v>
      </c>
      <c r="Y65" s="121"/>
    </row>
    <row r="66" spans="1:25" x14ac:dyDescent="0.25">
      <c r="A66" s="31" t="s">
        <v>80</v>
      </c>
      <c r="C66" s="6">
        <v>0</v>
      </c>
      <c r="D66" s="7">
        <v>0</v>
      </c>
      <c r="E66" s="7">
        <v>0</v>
      </c>
      <c r="F66" s="7">
        <v>0</v>
      </c>
      <c r="G66" s="8">
        <v>0</v>
      </c>
      <c r="I66" s="9">
        <v>68</v>
      </c>
      <c r="J66" s="7">
        <v>63</v>
      </c>
      <c r="K66" s="8">
        <v>131</v>
      </c>
      <c r="L66" s="18"/>
      <c r="M66" s="9">
        <v>0</v>
      </c>
      <c r="N66" s="10">
        <v>0</v>
      </c>
      <c r="O66" s="8">
        <v>0</v>
      </c>
      <c r="P66" s="18"/>
      <c r="Q66" s="6">
        <v>33</v>
      </c>
      <c r="R66" s="10">
        <v>38</v>
      </c>
      <c r="S66" s="8">
        <v>71</v>
      </c>
      <c r="T66" s="18"/>
      <c r="U66" s="9">
        <v>0</v>
      </c>
      <c r="V66" s="7">
        <v>0</v>
      </c>
      <c r="W66" s="8">
        <v>0</v>
      </c>
      <c r="Y66" s="121"/>
    </row>
    <row r="67" spans="1:25" x14ac:dyDescent="0.25">
      <c r="A67" s="31" t="s">
        <v>81</v>
      </c>
      <c r="C67" s="6">
        <v>0</v>
      </c>
      <c r="D67" s="7">
        <v>0</v>
      </c>
      <c r="E67" s="7">
        <v>0</v>
      </c>
      <c r="F67" s="7">
        <v>0</v>
      </c>
      <c r="G67" s="8">
        <v>0</v>
      </c>
      <c r="I67" s="9">
        <v>13</v>
      </c>
      <c r="J67" s="7">
        <v>10</v>
      </c>
      <c r="K67" s="8">
        <v>23</v>
      </c>
      <c r="L67" s="18"/>
      <c r="M67" s="9">
        <v>0</v>
      </c>
      <c r="N67" s="10">
        <v>0</v>
      </c>
      <c r="O67" s="8">
        <v>0</v>
      </c>
      <c r="P67" s="18"/>
      <c r="Q67" s="6">
        <v>5</v>
      </c>
      <c r="R67" s="10">
        <v>7</v>
      </c>
      <c r="S67" s="8">
        <v>12</v>
      </c>
      <c r="T67" s="18"/>
      <c r="U67" s="9">
        <v>0</v>
      </c>
      <c r="V67" s="7">
        <v>0</v>
      </c>
      <c r="W67" s="8">
        <v>0</v>
      </c>
      <c r="Y67" s="121"/>
    </row>
    <row r="68" spans="1:25" x14ac:dyDescent="0.25">
      <c r="A68" s="32" t="s">
        <v>82</v>
      </c>
      <c r="C68" s="19">
        <v>0</v>
      </c>
      <c r="D68" s="13">
        <v>0</v>
      </c>
      <c r="E68" s="13">
        <v>0</v>
      </c>
      <c r="F68" s="13">
        <v>0</v>
      </c>
      <c r="G68" s="14">
        <v>0</v>
      </c>
      <c r="I68" s="12">
        <v>21</v>
      </c>
      <c r="J68" s="13">
        <v>19</v>
      </c>
      <c r="K68" s="14">
        <v>40</v>
      </c>
      <c r="L68" s="18"/>
      <c r="M68" s="9">
        <v>0</v>
      </c>
      <c r="N68" s="10">
        <v>0</v>
      </c>
      <c r="O68" s="14">
        <v>0</v>
      </c>
      <c r="P68" s="18"/>
      <c r="Q68" s="19">
        <v>13</v>
      </c>
      <c r="R68" s="20">
        <v>14</v>
      </c>
      <c r="S68" s="14">
        <v>27</v>
      </c>
      <c r="T68" s="18"/>
      <c r="U68" s="9">
        <v>0</v>
      </c>
      <c r="V68" s="7">
        <v>0</v>
      </c>
      <c r="W68" s="14">
        <v>0</v>
      </c>
      <c r="Y68" s="121"/>
    </row>
    <row r="69" spans="1:25" ht="16.5" thickBot="1" x14ac:dyDescent="0.3">
      <c r="A69" s="22" t="s">
        <v>61</v>
      </c>
      <c r="C69" s="23">
        <f>SUM(C58:C68)</f>
        <v>51665</v>
      </c>
      <c r="D69" s="24">
        <f>SUM(D58:D68)</f>
        <v>21</v>
      </c>
      <c r="E69" s="24">
        <f t="shared" ref="E69:F69" si="29">SUM(E58:E68)</f>
        <v>1543</v>
      </c>
      <c r="F69" s="24">
        <f t="shared" si="29"/>
        <v>50790</v>
      </c>
      <c r="G69" s="25">
        <f>SUM(G58:G68)</f>
        <v>104019</v>
      </c>
      <c r="I69" s="23">
        <f>SUM(I58:I68)</f>
        <v>2183</v>
      </c>
      <c r="J69" s="24">
        <f>SUM(J58:J68)</f>
        <v>2359</v>
      </c>
      <c r="K69" s="25">
        <f>SUM(K58:K68)</f>
        <v>4542</v>
      </c>
      <c r="L69" s="56"/>
      <c r="M69" s="23">
        <f>SUM(M58:M68)</f>
        <v>547</v>
      </c>
      <c r="N69" s="24">
        <f>SUM(N58:N68)</f>
        <v>544</v>
      </c>
      <c r="O69" s="25">
        <f>SUM(O58:O68)</f>
        <v>1091</v>
      </c>
      <c r="P69" s="56"/>
      <c r="Q69" s="23">
        <f>SUM(Q58:Q68)</f>
        <v>1325</v>
      </c>
      <c r="R69" s="24">
        <f>SUM(R58:R68)</f>
        <v>1378</v>
      </c>
      <c r="S69" s="25">
        <f>SUM(S58:S68)</f>
        <v>2703</v>
      </c>
      <c r="T69" s="56"/>
      <c r="U69" s="23">
        <f>SUM(U58:U68)</f>
        <v>38257</v>
      </c>
      <c r="V69" s="24">
        <f>SUM(V58:V68)</f>
        <v>61613</v>
      </c>
      <c r="W69" s="25">
        <f>SUM(W58:W68)</f>
        <v>99870</v>
      </c>
      <c r="Y69" s="121"/>
    </row>
    <row r="72" spans="1:25" ht="15.75" thickBot="1" x14ac:dyDescent="0.3"/>
    <row r="73" spans="1:25" ht="15.75" x14ac:dyDescent="0.25">
      <c r="A73" s="122" t="s">
        <v>0</v>
      </c>
      <c r="C73" s="118" t="s">
        <v>67</v>
      </c>
      <c r="D73" s="119"/>
      <c r="E73" s="119"/>
      <c r="F73" s="119"/>
      <c r="G73" s="120"/>
      <c r="I73" s="118" t="s">
        <v>68</v>
      </c>
      <c r="J73" s="119"/>
      <c r="K73" s="120"/>
      <c r="L73" s="53"/>
      <c r="M73" s="118" t="s">
        <v>69</v>
      </c>
      <c r="N73" s="119"/>
      <c r="O73" s="120"/>
      <c r="P73" s="53"/>
      <c r="Q73" s="118" t="s">
        <v>70</v>
      </c>
      <c r="R73" s="119"/>
      <c r="S73" s="120"/>
      <c r="T73" s="53"/>
      <c r="U73" s="118" t="s">
        <v>57</v>
      </c>
      <c r="V73" s="119"/>
      <c r="W73" s="120"/>
      <c r="Y73" s="121" t="s">
        <v>15</v>
      </c>
    </row>
    <row r="74" spans="1:25" x14ac:dyDescent="0.25">
      <c r="A74" s="122"/>
      <c r="C74" s="28" t="s">
        <v>58</v>
      </c>
      <c r="D74" s="29" t="s">
        <v>59</v>
      </c>
      <c r="E74" s="29" t="s">
        <v>71</v>
      </c>
      <c r="F74" s="29" t="s">
        <v>60</v>
      </c>
      <c r="G74" s="30" t="s">
        <v>61</v>
      </c>
      <c r="I74" s="28" t="s">
        <v>58</v>
      </c>
      <c r="J74" s="29" t="s">
        <v>60</v>
      </c>
      <c r="K74" s="30" t="s">
        <v>61</v>
      </c>
      <c r="L74" s="54"/>
      <c r="M74" s="28" t="s">
        <v>62</v>
      </c>
      <c r="N74" s="29" t="s">
        <v>63</v>
      </c>
      <c r="O74" s="30" t="s">
        <v>61</v>
      </c>
      <c r="P74" s="54"/>
      <c r="Q74" s="28" t="s">
        <v>62</v>
      </c>
      <c r="R74" s="29" t="s">
        <v>63</v>
      </c>
      <c r="S74" s="30" t="s">
        <v>61</v>
      </c>
      <c r="T74" s="54"/>
      <c r="U74" s="28" t="s">
        <v>58</v>
      </c>
      <c r="V74" s="29" t="s">
        <v>60</v>
      </c>
      <c r="W74" s="30" t="s">
        <v>61</v>
      </c>
      <c r="Y74" s="121"/>
    </row>
    <row r="75" spans="1:25" x14ac:dyDescent="0.25">
      <c r="A75" s="31" t="s">
        <v>72</v>
      </c>
      <c r="C75" s="6">
        <v>37013</v>
      </c>
      <c r="D75" s="7">
        <v>36</v>
      </c>
      <c r="E75" s="7">
        <v>1259</v>
      </c>
      <c r="F75" s="7">
        <v>37386</v>
      </c>
      <c r="G75" s="8">
        <v>75694</v>
      </c>
      <c r="H75" s="18"/>
      <c r="I75" s="9">
        <v>935</v>
      </c>
      <c r="J75" s="7">
        <v>809</v>
      </c>
      <c r="K75" s="8">
        <v>1744</v>
      </c>
      <c r="L75" s="18"/>
      <c r="M75" s="9">
        <v>394</v>
      </c>
      <c r="N75" s="10">
        <v>394</v>
      </c>
      <c r="O75" s="8">
        <v>788</v>
      </c>
      <c r="P75" s="18"/>
      <c r="Q75" s="6">
        <v>389</v>
      </c>
      <c r="R75" s="10">
        <v>393</v>
      </c>
      <c r="S75" s="8">
        <v>782</v>
      </c>
      <c r="T75" s="18"/>
      <c r="U75" s="9">
        <v>17868</v>
      </c>
      <c r="V75" s="7">
        <v>37972</v>
      </c>
      <c r="W75" s="8">
        <v>55840</v>
      </c>
      <c r="Y75" s="121"/>
    </row>
    <row r="76" spans="1:25" x14ac:dyDescent="0.25">
      <c r="A76" s="31" t="s">
        <v>73</v>
      </c>
      <c r="C76" s="6">
        <v>10144</v>
      </c>
      <c r="D76" s="7">
        <v>27</v>
      </c>
      <c r="E76" s="7">
        <v>261</v>
      </c>
      <c r="F76" s="7">
        <v>10450</v>
      </c>
      <c r="G76" s="8">
        <v>20882</v>
      </c>
      <c r="H76" s="18"/>
      <c r="I76" s="9">
        <v>71</v>
      </c>
      <c r="J76" s="7">
        <v>93</v>
      </c>
      <c r="K76" s="8">
        <v>164</v>
      </c>
      <c r="L76" s="18"/>
      <c r="M76" s="9">
        <v>94</v>
      </c>
      <c r="N76" s="10">
        <v>94</v>
      </c>
      <c r="O76" s="8">
        <v>188</v>
      </c>
      <c r="P76" s="18"/>
      <c r="Q76" s="6">
        <v>168</v>
      </c>
      <c r="R76" s="10">
        <v>180</v>
      </c>
      <c r="S76" s="8">
        <v>348</v>
      </c>
      <c r="T76" s="18"/>
      <c r="U76" s="9">
        <v>15204</v>
      </c>
      <c r="V76" s="7">
        <v>15916</v>
      </c>
      <c r="W76" s="8">
        <v>31120</v>
      </c>
      <c r="Y76" s="121"/>
    </row>
    <row r="77" spans="1:25" x14ac:dyDescent="0.25">
      <c r="A77" s="31" t="s">
        <v>74</v>
      </c>
      <c r="C77" s="6">
        <v>3739</v>
      </c>
      <c r="D77" s="7">
        <v>0</v>
      </c>
      <c r="E77" s="7">
        <v>73</v>
      </c>
      <c r="F77" s="7">
        <v>3645</v>
      </c>
      <c r="G77" s="8">
        <v>7457</v>
      </c>
      <c r="H77" s="18"/>
      <c r="I77" s="9">
        <v>310</v>
      </c>
      <c r="J77" s="7">
        <v>350</v>
      </c>
      <c r="K77" s="8">
        <v>660</v>
      </c>
      <c r="L77" s="18"/>
      <c r="M77" s="9">
        <v>47</v>
      </c>
      <c r="N77" s="10">
        <v>47</v>
      </c>
      <c r="O77" s="8">
        <v>94</v>
      </c>
      <c r="P77" s="18"/>
      <c r="Q77" s="6">
        <v>209</v>
      </c>
      <c r="R77" s="10">
        <v>245</v>
      </c>
      <c r="S77" s="8">
        <v>454</v>
      </c>
      <c r="T77" s="18"/>
      <c r="U77" s="9">
        <v>4033</v>
      </c>
      <c r="V77" s="7">
        <v>9516</v>
      </c>
      <c r="W77" s="8">
        <v>13549</v>
      </c>
      <c r="Y77" s="121"/>
    </row>
    <row r="78" spans="1:25" x14ac:dyDescent="0.25">
      <c r="A78" s="31" t="s">
        <v>75</v>
      </c>
      <c r="C78" s="6">
        <v>18</v>
      </c>
      <c r="D78" s="7">
        <v>0</v>
      </c>
      <c r="E78" s="7">
        <v>2</v>
      </c>
      <c r="F78" s="7">
        <v>15</v>
      </c>
      <c r="G78" s="8">
        <v>35</v>
      </c>
      <c r="H78" s="18"/>
      <c r="I78" s="9">
        <v>182</v>
      </c>
      <c r="J78" s="7">
        <v>187</v>
      </c>
      <c r="K78" s="8">
        <v>369</v>
      </c>
      <c r="L78" s="18"/>
      <c r="M78" s="9">
        <v>8</v>
      </c>
      <c r="N78" s="10">
        <v>8</v>
      </c>
      <c r="O78" s="8">
        <v>16</v>
      </c>
      <c r="P78" s="18"/>
      <c r="Q78" s="6">
        <v>81</v>
      </c>
      <c r="R78" s="10">
        <v>87</v>
      </c>
      <c r="S78" s="8">
        <v>168</v>
      </c>
      <c r="T78" s="18"/>
      <c r="U78" s="9">
        <v>155</v>
      </c>
      <c r="V78" s="7">
        <v>282</v>
      </c>
      <c r="W78" s="8">
        <v>437</v>
      </c>
      <c r="Y78" s="121"/>
    </row>
    <row r="79" spans="1:25" x14ac:dyDescent="0.25">
      <c r="A79" s="31" t="s">
        <v>76</v>
      </c>
      <c r="C79" s="6">
        <v>0</v>
      </c>
      <c r="D79" s="7">
        <v>0</v>
      </c>
      <c r="E79" s="7">
        <v>0</v>
      </c>
      <c r="F79" s="7">
        <v>0</v>
      </c>
      <c r="G79" s="8">
        <v>0</v>
      </c>
      <c r="H79" s="18"/>
      <c r="I79" s="9">
        <v>106</v>
      </c>
      <c r="J79" s="7">
        <v>126</v>
      </c>
      <c r="K79" s="8">
        <v>232</v>
      </c>
      <c r="L79" s="18"/>
      <c r="M79" s="9">
        <v>0</v>
      </c>
      <c r="N79" s="10">
        <v>0</v>
      </c>
      <c r="O79" s="8">
        <v>0</v>
      </c>
      <c r="P79" s="18"/>
      <c r="Q79" s="6">
        <v>131</v>
      </c>
      <c r="R79" s="10">
        <v>128</v>
      </c>
      <c r="S79" s="8">
        <v>259</v>
      </c>
      <c r="T79" s="18"/>
      <c r="U79" s="9">
        <v>0</v>
      </c>
      <c r="V79" s="7">
        <v>0</v>
      </c>
      <c r="W79" s="8">
        <v>0</v>
      </c>
      <c r="Y79" s="121"/>
    </row>
    <row r="80" spans="1:25" x14ac:dyDescent="0.25">
      <c r="A80" s="31" t="s">
        <v>77</v>
      </c>
      <c r="C80" s="6">
        <v>0</v>
      </c>
      <c r="D80" s="7">
        <v>0</v>
      </c>
      <c r="E80" s="7">
        <v>0</v>
      </c>
      <c r="F80" s="7">
        <v>0</v>
      </c>
      <c r="G80" s="8">
        <v>0</v>
      </c>
      <c r="H80" s="18"/>
      <c r="I80" s="9">
        <v>75</v>
      </c>
      <c r="J80" s="7">
        <v>72</v>
      </c>
      <c r="K80" s="8">
        <v>147</v>
      </c>
      <c r="L80" s="18"/>
      <c r="M80" s="9">
        <v>0</v>
      </c>
      <c r="N80" s="10">
        <v>0</v>
      </c>
      <c r="O80" s="8">
        <v>0</v>
      </c>
      <c r="P80" s="18"/>
      <c r="Q80" s="6">
        <v>55</v>
      </c>
      <c r="R80" s="10">
        <v>53</v>
      </c>
      <c r="S80" s="8">
        <v>108</v>
      </c>
      <c r="T80" s="18"/>
      <c r="U80" s="9">
        <v>0</v>
      </c>
      <c r="V80" s="7">
        <v>0</v>
      </c>
      <c r="W80" s="8">
        <v>0</v>
      </c>
      <c r="Y80" s="121"/>
    </row>
    <row r="81" spans="1:25" x14ac:dyDescent="0.25">
      <c r="A81" s="31" t="s">
        <v>78</v>
      </c>
      <c r="C81" s="6">
        <v>0</v>
      </c>
      <c r="D81" s="7">
        <v>0</v>
      </c>
      <c r="E81" s="7">
        <v>0</v>
      </c>
      <c r="F81" s="7">
        <v>0</v>
      </c>
      <c r="G81" s="8">
        <v>0</v>
      </c>
      <c r="H81" s="18"/>
      <c r="I81" s="9">
        <v>53</v>
      </c>
      <c r="J81" s="7">
        <v>43</v>
      </c>
      <c r="K81" s="8">
        <v>96</v>
      </c>
      <c r="L81" s="18"/>
      <c r="M81" s="9">
        <v>0</v>
      </c>
      <c r="N81" s="10">
        <v>0</v>
      </c>
      <c r="O81" s="8">
        <v>0</v>
      </c>
      <c r="P81" s="18"/>
      <c r="Q81" s="6">
        <v>22</v>
      </c>
      <c r="R81" s="10">
        <v>23</v>
      </c>
      <c r="S81" s="8">
        <v>45</v>
      </c>
      <c r="T81" s="18"/>
      <c r="U81" s="9">
        <v>0</v>
      </c>
      <c r="V81" s="7">
        <v>0</v>
      </c>
      <c r="W81" s="8">
        <v>0</v>
      </c>
      <c r="Y81" s="121"/>
    </row>
    <row r="82" spans="1:25" x14ac:dyDescent="0.25">
      <c r="A82" s="31" t="s">
        <v>79</v>
      </c>
      <c r="C82" s="6">
        <v>0</v>
      </c>
      <c r="D82" s="7">
        <v>0</v>
      </c>
      <c r="E82" s="7">
        <v>0</v>
      </c>
      <c r="F82" s="7">
        <v>0</v>
      </c>
      <c r="G82" s="8">
        <v>0</v>
      </c>
      <c r="H82" s="18"/>
      <c r="I82" s="9">
        <v>27</v>
      </c>
      <c r="J82" s="7">
        <v>27</v>
      </c>
      <c r="K82" s="8">
        <v>54</v>
      </c>
      <c r="L82" s="18"/>
      <c r="M82" s="9">
        <v>0</v>
      </c>
      <c r="N82" s="10">
        <v>0</v>
      </c>
      <c r="O82" s="8">
        <v>0</v>
      </c>
      <c r="P82" s="18"/>
      <c r="Q82" s="6">
        <v>17</v>
      </c>
      <c r="R82" s="10">
        <v>16</v>
      </c>
      <c r="S82" s="8">
        <v>33</v>
      </c>
      <c r="T82" s="18"/>
      <c r="U82" s="9">
        <v>0</v>
      </c>
      <c r="V82" s="7">
        <v>0</v>
      </c>
      <c r="W82" s="8">
        <v>0</v>
      </c>
      <c r="Y82" s="121"/>
    </row>
    <row r="83" spans="1:25" x14ac:dyDescent="0.25">
      <c r="A83" s="31" t="s">
        <v>80</v>
      </c>
      <c r="C83" s="6">
        <v>0</v>
      </c>
      <c r="D83" s="7">
        <v>0</v>
      </c>
      <c r="E83" s="7">
        <v>0</v>
      </c>
      <c r="F83" s="7">
        <v>0</v>
      </c>
      <c r="G83" s="8">
        <v>0</v>
      </c>
      <c r="H83" s="18"/>
      <c r="I83" s="9">
        <v>86</v>
      </c>
      <c r="J83" s="7">
        <v>73</v>
      </c>
      <c r="K83" s="8">
        <v>159</v>
      </c>
      <c r="L83" s="18"/>
      <c r="M83" s="9">
        <v>0</v>
      </c>
      <c r="N83" s="10">
        <v>0</v>
      </c>
      <c r="O83" s="8">
        <v>0</v>
      </c>
      <c r="P83" s="18"/>
      <c r="Q83" s="6">
        <v>35</v>
      </c>
      <c r="R83" s="10">
        <v>40</v>
      </c>
      <c r="S83" s="8">
        <v>75</v>
      </c>
      <c r="T83" s="18"/>
      <c r="U83" s="9">
        <v>0</v>
      </c>
      <c r="V83" s="7">
        <v>0</v>
      </c>
      <c r="W83" s="8">
        <v>0</v>
      </c>
      <c r="Y83" s="121"/>
    </row>
    <row r="84" spans="1:25" x14ac:dyDescent="0.25">
      <c r="A84" s="31" t="s">
        <v>81</v>
      </c>
      <c r="C84" s="6">
        <v>0</v>
      </c>
      <c r="D84" s="7">
        <v>0</v>
      </c>
      <c r="E84" s="7">
        <v>0</v>
      </c>
      <c r="F84" s="7">
        <v>0</v>
      </c>
      <c r="G84" s="8">
        <v>0</v>
      </c>
      <c r="H84" s="18"/>
      <c r="I84" s="9">
        <v>0</v>
      </c>
      <c r="J84" s="7">
        <v>4</v>
      </c>
      <c r="K84" s="8">
        <v>4</v>
      </c>
      <c r="L84" s="18"/>
      <c r="M84" s="9">
        <v>0</v>
      </c>
      <c r="N84" s="10">
        <v>0</v>
      </c>
      <c r="O84" s="8">
        <v>0</v>
      </c>
      <c r="P84" s="18"/>
      <c r="Q84" s="6">
        <v>5</v>
      </c>
      <c r="R84" s="10">
        <v>3</v>
      </c>
      <c r="S84" s="8">
        <v>8</v>
      </c>
      <c r="T84" s="18"/>
      <c r="U84" s="9">
        <v>0</v>
      </c>
      <c r="V84" s="7">
        <v>0</v>
      </c>
      <c r="W84" s="8">
        <v>0</v>
      </c>
      <c r="Y84" s="121"/>
    </row>
    <row r="85" spans="1:25" x14ac:dyDescent="0.25">
      <c r="A85" s="32" t="s">
        <v>82</v>
      </c>
      <c r="C85" s="19">
        <v>0</v>
      </c>
      <c r="D85" s="13">
        <v>0</v>
      </c>
      <c r="E85" s="13">
        <v>0</v>
      </c>
      <c r="F85" s="13">
        <v>0</v>
      </c>
      <c r="G85" s="14">
        <v>0</v>
      </c>
      <c r="H85" s="18"/>
      <c r="I85" s="12">
        <v>12</v>
      </c>
      <c r="J85" s="13">
        <v>19</v>
      </c>
      <c r="K85" s="14">
        <v>31</v>
      </c>
      <c r="L85" s="18"/>
      <c r="M85" s="9">
        <v>0</v>
      </c>
      <c r="N85" s="10">
        <v>0</v>
      </c>
      <c r="O85" s="14">
        <v>0</v>
      </c>
      <c r="P85" s="18"/>
      <c r="Q85" s="19">
        <v>15</v>
      </c>
      <c r="R85" s="20">
        <v>14</v>
      </c>
      <c r="S85" s="14">
        <v>29</v>
      </c>
      <c r="T85" s="18"/>
      <c r="U85" s="9">
        <v>0</v>
      </c>
      <c r="V85" s="7">
        <v>0</v>
      </c>
      <c r="W85" s="14">
        <v>0</v>
      </c>
      <c r="Y85" s="121"/>
    </row>
    <row r="86" spans="1:25" ht="16.5" thickBot="1" x14ac:dyDescent="0.3">
      <c r="A86" s="22" t="s">
        <v>61</v>
      </c>
      <c r="C86" s="23">
        <f>SUM(C75:C85)</f>
        <v>50914</v>
      </c>
      <c r="D86" s="24">
        <f>SUM(D75:D85)</f>
        <v>63</v>
      </c>
      <c r="E86" s="24">
        <f t="shared" ref="E86:F86" si="30">SUM(E75:E85)</f>
        <v>1595</v>
      </c>
      <c r="F86" s="24">
        <f t="shared" si="30"/>
        <v>51496</v>
      </c>
      <c r="G86" s="25">
        <f>SUM(G75:G85)</f>
        <v>104068</v>
      </c>
      <c r="I86" s="23">
        <f>SUM(I75:I85)</f>
        <v>1857</v>
      </c>
      <c r="J86" s="24">
        <f>SUM(J75:J85)</f>
        <v>1803</v>
      </c>
      <c r="K86" s="25">
        <f>SUM(K75:K85)</f>
        <v>3660</v>
      </c>
      <c r="L86" s="56"/>
      <c r="M86" s="23">
        <f>SUM(M75:M85)</f>
        <v>543</v>
      </c>
      <c r="N86" s="24">
        <f>SUM(N75:N85)</f>
        <v>543</v>
      </c>
      <c r="O86" s="25">
        <f>SUM(O75:O85)</f>
        <v>1086</v>
      </c>
      <c r="P86" s="56"/>
      <c r="Q86" s="23">
        <f>SUM(Q75:Q85)</f>
        <v>1127</v>
      </c>
      <c r="R86" s="24">
        <f>SUM(R75:R85)</f>
        <v>1182</v>
      </c>
      <c r="S86" s="25">
        <f>SUM(S75:S85)</f>
        <v>2309</v>
      </c>
      <c r="T86" s="56"/>
      <c r="U86" s="23">
        <f>SUM(U75:U85)</f>
        <v>37260</v>
      </c>
      <c r="V86" s="24">
        <f>SUM(V75:V85)</f>
        <v>63686</v>
      </c>
      <c r="W86" s="25">
        <f>SUM(W75:W85)</f>
        <v>100946</v>
      </c>
      <c r="Y86" s="121"/>
    </row>
    <row r="89" spans="1:25" ht="15.75" thickBot="1" x14ac:dyDescent="0.3"/>
    <row r="90" spans="1:25" ht="15.75" x14ac:dyDescent="0.25">
      <c r="A90" s="122" t="s">
        <v>0</v>
      </c>
      <c r="C90" s="118" t="s">
        <v>67</v>
      </c>
      <c r="D90" s="119"/>
      <c r="E90" s="119"/>
      <c r="F90" s="119"/>
      <c r="G90" s="120"/>
      <c r="I90" s="118" t="s">
        <v>68</v>
      </c>
      <c r="J90" s="119"/>
      <c r="K90" s="120"/>
      <c r="L90" s="53"/>
      <c r="M90" s="118" t="s">
        <v>69</v>
      </c>
      <c r="N90" s="119"/>
      <c r="O90" s="120"/>
      <c r="P90" s="53"/>
      <c r="Q90" s="118" t="s">
        <v>70</v>
      </c>
      <c r="R90" s="119"/>
      <c r="S90" s="120"/>
      <c r="T90" s="53"/>
      <c r="U90" s="118" t="s">
        <v>57</v>
      </c>
      <c r="V90" s="119"/>
      <c r="W90" s="120"/>
      <c r="Y90" s="121" t="s">
        <v>16</v>
      </c>
    </row>
    <row r="91" spans="1:25" x14ac:dyDescent="0.25">
      <c r="A91" s="122"/>
      <c r="C91" s="28" t="s">
        <v>58</v>
      </c>
      <c r="D91" s="29" t="s">
        <v>59</v>
      </c>
      <c r="E91" s="29" t="s">
        <v>71</v>
      </c>
      <c r="F91" s="29" t="s">
        <v>60</v>
      </c>
      <c r="G91" s="30" t="s">
        <v>61</v>
      </c>
      <c r="I91" s="28" t="s">
        <v>58</v>
      </c>
      <c r="J91" s="29" t="s">
        <v>60</v>
      </c>
      <c r="K91" s="30" t="s">
        <v>61</v>
      </c>
      <c r="L91" s="54"/>
      <c r="M91" s="28" t="s">
        <v>62</v>
      </c>
      <c r="N91" s="29" t="s">
        <v>63</v>
      </c>
      <c r="O91" s="30" t="s">
        <v>61</v>
      </c>
      <c r="P91" s="54"/>
      <c r="Q91" s="28" t="s">
        <v>62</v>
      </c>
      <c r="R91" s="29" t="s">
        <v>63</v>
      </c>
      <c r="S91" s="30" t="s">
        <v>61</v>
      </c>
      <c r="T91" s="54"/>
      <c r="U91" s="28" t="s">
        <v>58</v>
      </c>
      <c r="V91" s="29" t="s">
        <v>60</v>
      </c>
      <c r="W91" s="30" t="s">
        <v>61</v>
      </c>
      <c r="Y91" s="121"/>
    </row>
    <row r="92" spans="1:25" x14ac:dyDescent="0.25">
      <c r="A92" s="31" t="s">
        <v>72</v>
      </c>
      <c r="C92" s="6">
        <v>39206</v>
      </c>
      <c r="D92" s="7">
        <v>11</v>
      </c>
      <c r="E92" s="7">
        <v>1242</v>
      </c>
      <c r="F92" s="7">
        <v>40014</v>
      </c>
      <c r="G92" s="8">
        <v>80473</v>
      </c>
      <c r="H92" s="18"/>
      <c r="I92" s="9">
        <v>1171</v>
      </c>
      <c r="J92" s="7">
        <v>1297</v>
      </c>
      <c r="K92" s="8">
        <v>2468</v>
      </c>
      <c r="L92" s="18"/>
      <c r="M92" s="9">
        <v>406</v>
      </c>
      <c r="N92" s="10">
        <v>409</v>
      </c>
      <c r="O92" s="8">
        <v>815</v>
      </c>
      <c r="P92" s="18"/>
      <c r="Q92" s="6">
        <v>487</v>
      </c>
      <c r="R92" s="10">
        <v>483</v>
      </c>
      <c r="S92" s="8">
        <v>970</v>
      </c>
      <c r="T92" s="18"/>
      <c r="U92" s="9">
        <v>14900</v>
      </c>
      <c r="V92" s="7">
        <v>34624</v>
      </c>
      <c r="W92" s="8">
        <v>49524</v>
      </c>
      <c r="Y92" s="121"/>
    </row>
    <row r="93" spans="1:25" x14ac:dyDescent="0.25">
      <c r="A93" s="31" t="s">
        <v>73</v>
      </c>
      <c r="C93" s="6">
        <v>10816</v>
      </c>
      <c r="D93" s="7">
        <v>13</v>
      </c>
      <c r="E93" s="7">
        <v>238</v>
      </c>
      <c r="F93" s="7">
        <v>10796</v>
      </c>
      <c r="G93" s="8">
        <v>21863</v>
      </c>
      <c r="H93" s="18"/>
      <c r="I93" s="9">
        <v>167</v>
      </c>
      <c r="J93" s="7">
        <v>248</v>
      </c>
      <c r="K93" s="8">
        <v>415</v>
      </c>
      <c r="L93" s="18"/>
      <c r="M93" s="9">
        <v>95</v>
      </c>
      <c r="N93" s="10">
        <v>95</v>
      </c>
      <c r="O93" s="8">
        <v>190</v>
      </c>
      <c r="P93" s="18"/>
      <c r="Q93" s="6">
        <v>283</v>
      </c>
      <c r="R93" s="10">
        <v>272</v>
      </c>
      <c r="S93" s="8">
        <v>555</v>
      </c>
      <c r="T93" s="18"/>
      <c r="U93" s="9">
        <v>17886</v>
      </c>
      <c r="V93" s="7">
        <v>17301</v>
      </c>
      <c r="W93" s="8">
        <v>35187</v>
      </c>
      <c r="Y93" s="121"/>
    </row>
    <row r="94" spans="1:25" x14ac:dyDescent="0.25">
      <c r="A94" s="31" t="s">
        <v>74</v>
      </c>
      <c r="C94" s="6">
        <v>4290</v>
      </c>
      <c r="D94" s="7">
        <v>0</v>
      </c>
      <c r="E94" s="7">
        <v>88</v>
      </c>
      <c r="F94" s="7">
        <v>4038</v>
      </c>
      <c r="G94" s="8">
        <v>8416</v>
      </c>
      <c r="H94" s="18"/>
      <c r="I94" s="9">
        <v>343</v>
      </c>
      <c r="J94" s="7">
        <v>382</v>
      </c>
      <c r="K94" s="8">
        <v>725</v>
      </c>
      <c r="L94" s="18"/>
      <c r="M94" s="9">
        <v>47</v>
      </c>
      <c r="N94" s="10">
        <v>47</v>
      </c>
      <c r="O94" s="8">
        <v>94</v>
      </c>
      <c r="P94" s="18"/>
      <c r="Q94" s="6">
        <v>215</v>
      </c>
      <c r="R94" s="10">
        <v>259</v>
      </c>
      <c r="S94" s="8">
        <v>474</v>
      </c>
      <c r="T94" s="18"/>
      <c r="U94" s="9">
        <v>5138</v>
      </c>
      <c r="V94" s="7">
        <v>11423</v>
      </c>
      <c r="W94" s="8">
        <v>16561</v>
      </c>
      <c r="Y94" s="121"/>
    </row>
    <row r="95" spans="1:25" x14ac:dyDescent="0.25">
      <c r="A95" s="31" t="s">
        <v>75</v>
      </c>
      <c r="C95" s="6">
        <v>13</v>
      </c>
      <c r="D95" s="7">
        <v>0</v>
      </c>
      <c r="E95" s="7">
        <v>0</v>
      </c>
      <c r="F95" s="7">
        <v>21</v>
      </c>
      <c r="G95" s="8">
        <v>34</v>
      </c>
      <c r="H95" s="18"/>
      <c r="I95" s="9">
        <v>288</v>
      </c>
      <c r="J95" s="7">
        <v>322</v>
      </c>
      <c r="K95" s="8">
        <v>610</v>
      </c>
      <c r="L95" s="18"/>
      <c r="M95" s="9">
        <v>8</v>
      </c>
      <c r="N95" s="10">
        <v>8</v>
      </c>
      <c r="O95" s="8">
        <v>16</v>
      </c>
      <c r="P95" s="18"/>
      <c r="Q95" s="6">
        <v>102</v>
      </c>
      <c r="R95" s="10">
        <v>115</v>
      </c>
      <c r="S95" s="8">
        <v>217</v>
      </c>
      <c r="T95" s="18"/>
      <c r="U95" s="9">
        <v>53</v>
      </c>
      <c r="V95" s="7">
        <v>162</v>
      </c>
      <c r="W95" s="8">
        <v>215</v>
      </c>
      <c r="Y95" s="121"/>
    </row>
    <row r="96" spans="1:25" x14ac:dyDescent="0.25">
      <c r="A96" s="31" t="s">
        <v>76</v>
      </c>
      <c r="C96" s="6">
        <v>0</v>
      </c>
      <c r="D96" s="7">
        <v>0</v>
      </c>
      <c r="E96" s="7">
        <v>0</v>
      </c>
      <c r="F96" s="7">
        <v>0</v>
      </c>
      <c r="G96" s="8">
        <v>0</v>
      </c>
      <c r="H96" s="18"/>
      <c r="I96" s="9">
        <v>211</v>
      </c>
      <c r="J96" s="7">
        <v>210</v>
      </c>
      <c r="K96" s="8">
        <v>421</v>
      </c>
      <c r="L96" s="18"/>
      <c r="M96" s="9">
        <v>0</v>
      </c>
      <c r="N96" s="10">
        <v>0</v>
      </c>
      <c r="O96" s="8">
        <v>0</v>
      </c>
      <c r="P96" s="18"/>
      <c r="Q96" s="6">
        <v>220</v>
      </c>
      <c r="R96" s="10">
        <v>219</v>
      </c>
      <c r="S96" s="8">
        <v>439</v>
      </c>
      <c r="T96" s="18"/>
      <c r="U96" s="9">
        <v>0</v>
      </c>
      <c r="V96" s="7">
        <v>0</v>
      </c>
      <c r="W96" s="8">
        <v>0</v>
      </c>
      <c r="Y96" s="121"/>
    </row>
    <row r="97" spans="1:25" x14ac:dyDescent="0.25">
      <c r="A97" s="31" t="s">
        <v>77</v>
      </c>
      <c r="C97" s="6">
        <v>0</v>
      </c>
      <c r="D97" s="7">
        <v>0</v>
      </c>
      <c r="E97" s="7">
        <v>0</v>
      </c>
      <c r="F97" s="7">
        <v>0</v>
      </c>
      <c r="G97" s="8">
        <v>0</v>
      </c>
      <c r="H97" s="18"/>
      <c r="I97" s="9">
        <v>151</v>
      </c>
      <c r="J97" s="7">
        <v>159</v>
      </c>
      <c r="K97" s="8">
        <v>310</v>
      </c>
      <c r="L97" s="18"/>
      <c r="M97" s="9">
        <v>0</v>
      </c>
      <c r="N97" s="10">
        <v>0</v>
      </c>
      <c r="O97" s="8">
        <v>0</v>
      </c>
      <c r="P97" s="18"/>
      <c r="Q97" s="6">
        <v>121</v>
      </c>
      <c r="R97" s="10">
        <v>120</v>
      </c>
      <c r="S97" s="8">
        <v>241</v>
      </c>
      <c r="T97" s="18"/>
      <c r="U97" s="9">
        <v>0</v>
      </c>
      <c r="V97" s="7">
        <v>0</v>
      </c>
      <c r="W97" s="8">
        <v>0</v>
      </c>
      <c r="Y97" s="121"/>
    </row>
    <row r="98" spans="1:25" x14ac:dyDescent="0.25">
      <c r="A98" s="31" t="s">
        <v>78</v>
      </c>
      <c r="C98" s="6">
        <v>0</v>
      </c>
      <c r="D98" s="7">
        <v>0</v>
      </c>
      <c r="E98" s="7">
        <v>0</v>
      </c>
      <c r="F98" s="7">
        <v>0</v>
      </c>
      <c r="G98" s="8">
        <v>0</v>
      </c>
      <c r="H98" s="18"/>
      <c r="I98" s="9">
        <v>40</v>
      </c>
      <c r="J98" s="7">
        <v>42</v>
      </c>
      <c r="K98" s="8">
        <v>82</v>
      </c>
      <c r="L98" s="18"/>
      <c r="M98" s="9">
        <v>0</v>
      </c>
      <c r="N98" s="10">
        <v>0</v>
      </c>
      <c r="O98" s="8">
        <v>0</v>
      </c>
      <c r="P98" s="18"/>
      <c r="Q98" s="6">
        <v>21</v>
      </c>
      <c r="R98" s="10">
        <v>21</v>
      </c>
      <c r="S98" s="8">
        <v>42</v>
      </c>
      <c r="T98" s="18"/>
      <c r="U98" s="9">
        <v>0</v>
      </c>
      <c r="V98" s="7">
        <v>0</v>
      </c>
      <c r="W98" s="8">
        <v>0</v>
      </c>
      <c r="Y98" s="121"/>
    </row>
    <row r="99" spans="1:25" x14ac:dyDescent="0.25">
      <c r="A99" s="31" t="s">
        <v>79</v>
      </c>
      <c r="C99" s="6">
        <v>0</v>
      </c>
      <c r="D99" s="7">
        <v>0</v>
      </c>
      <c r="E99" s="7">
        <v>0</v>
      </c>
      <c r="F99" s="7">
        <v>0</v>
      </c>
      <c r="G99" s="8">
        <v>0</v>
      </c>
      <c r="H99" s="18"/>
      <c r="I99" s="9">
        <v>11</v>
      </c>
      <c r="J99" s="7">
        <v>10</v>
      </c>
      <c r="K99" s="8">
        <v>21</v>
      </c>
      <c r="L99" s="18"/>
      <c r="M99" s="9">
        <v>0</v>
      </c>
      <c r="N99" s="10">
        <v>0</v>
      </c>
      <c r="O99" s="8">
        <v>0</v>
      </c>
      <c r="P99" s="18"/>
      <c r="Q99" s="6">
        <v>40</v>
      </c>
      <c r="R99" s="10">
        <v>38</v>
      </c>
      <c r="S99" s="8">
        <v>78</v>
      </c>
      <c r="T99" s="18"/>
      <c r="U99" s="9">
        <v>0</v>
      </c>
      <c r="V99" s="7">
        <v>0</v>
      </c>
      <c r="W99" s="8">
        <v>0</v>
      </c>
      <c r="Y99" s="121"/>
    </row>
    <row r="100" spans="1:25" x14ac:dyDescent="0.25">
      <c r="A100" s="31" t="s">
        <v>80</v>
      </c>
      <c r="C100" s="6">
        <v>0</v>
      </c>
      <c r="D100" s="7">
        <v>0</v>
      </c>
      <c r="E100" s="7">
        <v>0</v>
      </c>
      <c r="F100" s="7">
        <v>0</v>
      </c>
      <c r="G100" s="8">
        <v>0</v>
      </c>
      <c r="H100" s="18"/>
      <c r="I100" s="9">
        <v>126</v>
      </c>
      <c r="J100" s="7">
        <v>111</v>
      </c>
      <c r="K100" s="8">
        <v>237</v>
      </c>
      <c r="L100" s="18"/>
      <c r="M100" s="9">
        <v>0</v>
      </c>
      <c r="N100" s="10">
        <v>0</v>
      </c>
      <c r="O100" s="8">
        <v>0</v>
      </c>
      <c r="P100" s="18"/>
      <c r="Q100" s="6">
        <v>52</v>
      </c>
      <c r="R100" s="10">
        <v>58</v>
      </c>
      <c r="S100" s="8">
        <v>110</v>
      </c>
      <c r="T100" s="18"/>
      <c r="U100" s="9">
        <v>0</v>
      </c>
      <c r="V100" s="7">
        <v>0</v>
      </c>
      <c r="W100" s="8">
        <v>0</v>
      </c>
      <c r="Y100" s="121"/>
    </row>
    <row r="101" spans="1:25" x14ac:dyDescent="0.25">
      <c r="A101" s="31" t="s">
        <v>81</v>
      </c>
      <c r="C101" s="6">
        <v>0</v>
      </c>
      <c r="D101" s="7">
        <v>0</v>
      </c>
      <c r="E101" s="7">
        <v>0</v>
      </c>
      <c r="F101" s="7">
        <v>0</v>
      </c>
      <c r="G101" s="8">
        <v>0</v>
      </c>
      <c r="H101" s="18"/>
      <c r="I101" s="9">
        <v>26</v>
      </c>
      <c r="J101" s="7">
        <v>27</v>
      </c>
      <c r="K101" s="8">
        <v>53</v>
      </c>
      <c r="L101" s="18"/>
      <c r="M101" s="9">
        <v>0</v>
      </c>
      <c r="N101" s="10">
        <v>0</v>
      </c>
      <c r="O101" s="8">
        <v>0</v>
      </c>
      <c r="P101" s="18"/>
      <c r="Q101" s="6">
        <v>12</v>
      </c>
      <c r="R101" s="10">
        <v>12</v>
      </c>
      <c r="S101" s="8">
        <v>24</v>
      </c>
      <c r="T101" s="18"/>
      <c r="U101" s="9">
        <v>0</v>
      </c>
      <c r="V101" s="7">
        <v>0</v>
      </c>
      <c r="W101" s="8">
        <v>0</v>
      </c>
      <c r="Y101" s="121"/>
    </row>
    <row r="102" spans="1:25" x14ac:dyDescent="0.25">
      <c r="A102" s="32" t="s">
        <v>82</v>
      </c>
      <c r="C102" s="19">
        <v>0</v>
      </c>
      <c r="D102" s="13">
        <v>0</v>
      </c>
      <c r="E102" s="13">
        <v>0</v>
      </c>
      <c r="F102" s="13">
        <v>0</v>
      </c>
      <c r="G102" s="14">
        <v>0</v>
      </c>
      <c r="H102" s="18"/>
      <c r="I102" s="12">
        <v>11</v>
      </c>
      <c r="J102" s="13">
        <v>7</v>
      </c>
      <c r="K102" s="14">
        <v>18</v>
      </c>
      <c r="L102" s="18"/>
      <c r="M102" s="9">
        <v>0</v>
      </c>
      <c r="N102" s="10">
        <v>0</v>
      </c>
      <c r="O102" s="14">
        <v>0</v>
      </c>
      <c r="P102" s="18"/>
      <c r="Q102" s="19">
        <v>8</v>
      </c>
      <c r="R102" s="20">
        <v>9</v>
      </c>
      <c r="S102" s="14">
        <v>17</v>
      </c>
      <c r="T102" s="18"/>
      <c r="U102" s="9">
        <v>0</v>
      </c>
      <c r="V102" s="7">
        <v>0</v>
      </c>
      <c r="W102" s="14">
        <v>0</v>
      </c>
      <c r="Y102" s="121"/>
    </row>
    <row r="103" spans="1:25" ht="16.5" thickBot="1" x14ac:dyDescent="0.3">
      <c r="A103" s="22" t="s">
        <v>61</v>
      </c>
      <c r="C103" s="23">
        <f>SUM(C92:C102)</f>
        <v>54325</v>
      </c>
      <c r="D103" s="24">
        <f>SUM(D92:D102)</f>
        <v>24</v>
      </c>
      <c r="E103" s="24">
        <f t="shared" ref="E103:F103" si="31">SUM(E92:E102)</f>
        <v>1568</v>
      </c>
      <c r="F103" s="24">
        <f t="shared" si="31"/>
        <v>54869</v>
      </c>
      <c r="G103" s="25">
        <f>SUM(G92:G102)</f>
        <v>110786</v>
      </c>
      <c r="I103" s="23">
        <f>SUM(I92:I102)</f>
        <v>2545</v>
      </c>
      <c r="J103" s="24">
        <f>SUM(J92:J102)</f>
        <v>2815</v>
      </c>
      <c r="K103" s="25">
        <f>SUM(K92:K102)</f>
        <v>5360</v>
      </c>
      <c r="L103" s="56"/>
      <c r="M103" s="23">
        <f>SUM(M92:M102)</f>
        <v>556</v>
      </c>
      <c r="N103" s="24">
        <f>SUM(N92:N102)</f>
        <v>559</v>
      </c>
      <c r="O103" s="25">
        <f>SUM(O92:O102)</f>
        <v>1115</v>
      </c>
      <c r="P103" s="56"/>
      <c r="Q103" s="23">
        <f>SUM(Q92:Q102)</f>
        <v>1561</v>
      </c>
      <c r="R103" s="24">
        <f>SUM(R92:R102)</f>
        <v>1606</v>
      </c>
      <c r="S103" s="25">
        <f>SUM(S92:S102)</f>
        <v>3167</v>
      </c>
      <c r="T103" s="56"/>
      <c r="U103" s="23">
        <f>SUM(U92:U102)</f>
        <v>37977</v>
      </c>
      <c r="V103" s="24">
        <f>SUM(V92:V102)</f>
        <v>63510</v>
      </c>
      <c r="W103" s="25">
        <f>SUM(W92:W102)</f>
        <v>101487</v>
      </c>
      <c r="Y103" s="121"/>
    </row>
    <row r="106" spans="1:25" ht="15.75" thickBot="1" x14ac:dyDescent="0.3"/>
    <row r="107" spans="1:25" ht="15.75" x14ac:dyDescent="0.25">
      <c r="A107" s="122" t="s">
        <v>0</v>
      </c>
      <c r="C107" s="118" t="s">
        <v>67</v>
      </c>
      <c r="D107" s="119"/>
      <c r="E107" s="119"/>
      <c r="F107" s="119"/>
      <c r="G107" s="120"/>
      <c r="I107" s="118" t="s">
        <v>68</v>
      </c>
      <c r="J107" s="119"/>
      <c r="K107" s="120"/>
      <c r="L107" s="53"/>
      <c r="M107" s="118" t="s">
        <v>69</v>
      </c>
      <c r="N107" s="119"/>
      <c r="O107" s="120"/>
      <c r="P107" s="53"/>
      <c r="Q107" s="118" t="s">
        <v>70</v>
      </c>
      <c r="R107" s="119"/>
      <c r="S107" s="120"/>
      <c r="T107" s="53"/>
      <c r="U107" s="118" t="s">
        <v>57</v>
      </c>
      <c r="V107" s="119"/>
      <c r="W107" s="120"/>
      <c r="Y107" s="121" t="s">
        <v>17</v>
      </c>
    </row>
    <row r="108" spans="1:25" x14ac:dyDescent="0.25">
      <c r="A108" s="122"/>
      <c r="C108" s="28" t="s">
        <v>58</v>
      </c>
      <c r="D108" s="29" t="s">
        <v>59</v>
      </c>
      <c r="E108" s="29" t="s">
        <v>71</v>
      </c>
      <c r="F108" s="29" t="s">
        <v>60</v>
      </c>
      <c r="G108" s="30" t="s">
        <v>61</v>
      </c>
      <c r="I108" s="28" t="s">
        <v>58</v>
      </c>
      <c r="J108" s="29" t="s">
        <v>60</v>
      </c>
      <c r="K108" s="30" t="s">
        <v>61</v>
      </c>
      <c r="L108" s="54"/>
      <c r="M108" s="28" t="s">
        <v>62</v>
      </c>
      <c r="N108" s="29" t="s">
        <v>63</v>
      </c>
      <c r="O108" s="30" t="s">
        <v>61</v>
      </c>
      <c r="P108" s="54"/>
      <c r="Q108" s="28" t="s">
        <v>62</v>
      </c>
      <c r="R108" s="29" t="s">
        <v>63</v>
      </c>
      <c r="S108" s="30" t="s">
        <v>61</v>
      </c>
      <c r="T108" s="54"/>
      <c r="U108" s="28" t="s">
        <v>58</v>
      </c>
      <c r="V108" s="29" t="s">
        <v>60</v>
      </c>
      <c r="W108" s="30" t="s">
        <v>61</v>
      </c>
      <c r="Y108" s="121"/>
    </row>
    <row r="109" spans="1:25" x14ac:dyDescent="0.25">
      <c r="A109" s="31" t="s">
        <v>72</v>
      </c>
      <c r="C109" s="6"/>
      <c r="D109" s="7"/>
      <c r="E109" s="7"/>
      <c r="F109" s="7"/>
      <c r="G109" s="8"/>
      <c r="I109" s="9"/>
      <c r="J109" s="7"/>
      <c r="K109" s="8"/>
      <c r="L109" s="55"/>
      <c r="M109" s="9"/>
      <c r="N109" s="7"/>
      <c r="O109" s="8"/>
      <c r="P109" s="55"/>
      <c r="Q109" s="9"/>
      <c r="R109" s="7"/>
      <c r="S109" s="8"/>
      <c r="T109" s="55"/>
      <c r="U109" s="9"/>
      <c r="V109" s="7"/>
      <c r="W109" s="8"/>
      <c r="Y109" s="121"/>
    </row>
    <row r="110" spans="1:25" x14ac:dyDescent="0.25">
      <c r="A110" s="31" t="s">
        <v>73</v>
      </c>
      <c r="C110" s="6"/>
      <c r="D110" s="7"/>
      <c r="E110" s="7"/>
      <c r="F110" s="7"/>
      <c r="G110" s="8"/>
      <c r="I110" s="9"/>
      <c r="J110" s="7"/>
      <c r="K110" s="8"/>
      <c r="L110" s="55"/>
      <c r="M110" s="9"/>
      <c r="N110" s="7"/>
      <c r="O110" s="8"/>
      <c r="P110" s="55"/>
      <c r="Q110" s="9"/>
      <c r="R110" s="7"/>
      <c r="S110" s="8"/>
      <c r="T110" s="55"/>
      <c r="U110" s="9"/>
      <c r="V110" s="7"/>
      <c r="W110" s="8"/>
      <c r="Y110" s="121"/>
    </row>
    <row r="111" spans="1:25" x14ac:dyDescent="0.25">
      <c r="A111" s="31" t="s">
        <v>74</v>
      </c>
      <c r="C111" s="6"/>
      <c r="D111" s="7"/>
      <c r="E111" s="7"/>
      <c r="F111" s="7"/>
      <c r="G111" s="8"/>
      <c r="I111" s="9"/>
      <c r="J111" s="7"/>
      <c r="K111" s="8"/>
      <c r="L111" s="55"/>
      <c r="M111" s="9"/>
      <c r="N111" s="7"/>
      <c r="O111" s="8"/>
      <c r="P111" s="55"/>
      <c r="Q111" s="9"/>
      <c r="R111" s="7"/>
      <c r="S111" s="8"/>
      <c r="T111" s="55"/>
      <c r="U111" s="9"/>
      <c r="V111" s="7"/>
      <c r="W111" s="8"/>
      <c r="Y111" s="121"/>
    </row>
    <row r="112" spans="1:25" x14ac:dyDescent="0.25">
      <c r="A112" s="31" t="s">
        <v>75</v>
      </c>
      <c r="C112" s="6"/>
      <c r="D112" s="7"/>
      <c r="E112" s="7"/>
      <c r="F112" s="7"/>
      <c r="G112" s="8"/>
      <c r="I112" s="9"/>
      <c r="J112" s="7"/>
      <c r="K112" s="8"/>
      <c r="L112" s="55"/>
      <c r="M112" s="9"/>
      <c r="N112" s="7"/>
      <c r="O112" s="8"/>
      <c r="P112" s="55"/>
      <c r="Q112" s="9"/>
      <c r="R112" s="7"/>
      <c r="S112" s="8"/>
      <c r="T112" s="55"/>
      <c r="U112" s="9"/>
      <c r="V112" s="7"/>
      <c r="W112" s="8"/>
      <c r="Y112" s="121"/>
    </row>
    <row r="113" spans="1:25" x14ac:dyDescent="0.25">
      <c r="A113" s="31" t="s">
        <v>76</v>
      </c>
      <c r="C113" s="6"/>
      <c r="D113" s="7"/>
      <c r="E113" s="7"/>
      <c r="F113" s="7"/>
      <c r="G113" s="8"/>
      <c r="I113" s="9"/>
      <c r="J113" s="7"/>
      <c r="K113" s="8"/>
      <c r="L113" s="55"/>
      <c r="M113" s="9"/>
      <c r="N113" s="7"/>
      <c r="O113" s="8"/>
      <c r="P113" s="55"/>
      <c r="Q113" s="9"/>
      <c r="R113" s="7"/>
      <c r="S113" s="8"/>
      <c r="T113" s="55"/>
      <c r="U113" s="9"/>
      <c r="V113" s="7"/>
      <c r="W113" s="8"/>
      <c r="Y113" s="121"/>
    </row>
    <row r="114" spans="1:25" x14ac:dyDescent="0.25">
      <c r="A114" s="31" t="s">
        <v>77</v>
      </c>
      <c r="C114" s="6"/>
      <c r="D114" s="7"/>
      <c r="E114" s="7"/>
      <c r="F114" s="7"/>
      <c r="G114" s="8"/>
      <c r="I114" s="9"/>
      <c r="J114" s="7"/>
      <c r="K114" s="8"/>
      <c r="L114" s="55"/>
      <c r="M114" s="9"/>
      <c r="N114" s="7"/>
      <c r="O114" s="8"/>
      <c r="P114" s="55"/>
      <c r="Q114" s="9"/>
      <c r="R114" s="7"/>
      <c r="S114" s="8"/>
      <c r="T114" s="55"/>
      <c r="U114" s="9"/>
      <c r="V114" s="7"/>
      <c r="W114" s="8"/>
      <c r="Y114" s="121"/>
    </row>
    <row r="115" spans="1:25" x14ac:dyDescent="0.25">
      <c r="A115" s="31" t="s">
        <v>78</v>
      </c>
      <c r="C115" s="6"/>
      <c r="D115" s="7"/>
      <c r="E115" s="7"/>
      <c r="F115" s="7"/>
      <c r="G115" s="8"/>
      <c r="I115" s="9"/>
      <c r="J115" s="7"/>
      <c r="K115" s="8"/>
      <c r="L115" s="55"/>
      <c r="M115" s="9"/>
      <c r="N115" s="7"/>
      <c r="O115" s="8"/>
      <c r="P115" s="55"/>
      <c r="Q115" s="9"/>
      <c r="R115" s="7"/>
      <c r="S115" s="8"/>
      <c r="T115" s="55"/>
      <c r="U115" s="9"/>
      <c r="V115" s="7"/>
      <c r="W115" s="8"/>
      <c r="Y115" s="121"/>
    </row>
    <row r="116" spans="1:25" x14ac:dyDescent="0.25">
      <c r="A116" s="31" t="s">
        <v>79</v>
      </c>
      <c r="C116" s="6"/>
      <c r="D116" s="7"/>
      <c r="E116" s="7"/>
      <c r="F116" s="7"/>
      <c r="G116" s="8"/>
      <c r="I116" s="9"/>
      <c r="J116" s="7"/>
      <c r="K116" s="8"/>
      <c r="L116" s="55"/>
      <c r="M116" s="9"/>
      <c r="N116" s="7"/>
      <c r="O116" s="8"/>
      <c r="P116" s="55"/>
      <c r="Q116" s="9"/>
      <c r="R116" s="7"/>
      <c r="S116" s="8"/>
      <c r="T116" s="55"/>
      <c r="U116" s="9"/>
      <c r="V116" s="7"/>
      <c r="W116" s="8"/>
      <c r="Y116" s="121"/>
    </row>
    <row r="117" spans="1:25" x14ac:dyDescent="0.25">
      <c r="A117" s="31" t="s">
        <v>80</v>
      </c>
      <c r="C117" s="6"/>
      <c r="D117" s="7"/>
      <c r="E117" s="7"/>
      <c r="F117" s="7"/>
      <c r="G117" s="8"/>
      <c r="I117" s="9"/>
      <c r="J117" s="7"/>
      <c r="K117" s="8"/>
      <c r="L117" s="55"/>
      <c r="M117" s="9"/>
      <c r="N117" s="7"/>
      <c r="O117" s="8"/>
      <c r="P117" s="55"/>
      <c r="Q117" s="9"/>
      <c r="R117" s="7"/>
      <c r="S117" s="8"/>
      <c r="T117" s="55"/>
      <c r="U117" s="9"/>
      <c r="V117" s="7"/>
      <c r="W117" s="8"/>
      <c r="Y117" s="121"/>
    </row>
    <row r="118" spans="1:25" x14ac:dyDescent="0.25">
      <c r="A118" s="31" t="s">
        <v>81</v>
      </c>
      <c r="C118" s="6"/>
      <c r="D118" s="7"/>
      <c r="E118" s="7"/>
      <c r="F118" s="7"/>
      <c r="G118" s="8"/>
      <c r="I118" s="9"/>
      <c r="J118" s="7"/>
      <c r="K118" s="8"/>
      <c r="L118" s="55"/>
      <c r="M118" s="9"/>
      <c r="N118" s="7"/>
      <c r="O118" s="8"/>
      <c r="P118" s="55"/>
      <c r="Q118" s="9"/>
      <c r="R118" s="7"/>
      <c r="S118" s="8"/>
      <c r="T118" s="55"/>
      <c r="U118" s="9"/>
      <c r="V118" s="7"/>
      <c r="W118" s="8"/>
      <c r="Y118" s="121"/>
    </row>
    <row r="119" spans="1:25" x14ac:dyDescent="0.25">
      <c r="A119" s="32" t="s">
        <v>82</v>
      </c>
      <c r="C119" s="19"/>
      <c r="D119" s="13"/>
      <c r="E119" s="13"/>
      <c r="F119" s="13"/>
      <c r="G119" s="14"/>
      <c r="I119" s="12"/>
      <c r="J119" s="13"/>
      <c r="K119" s="14"/>
      <c r="L119" s="55"/>
      <c r="M119" s="12"/>
      <c r="N119" s="13"/>
      <c r="O119" s="14"/>
      <c r="P119" s="55"/>
      <c r="Q119" s="12"/>
      <c r="R119" s="13"/>
      <c r="S119" s="14"/>
      <c r="T119" s="55"/>
      <c r="U119" s="12"/>
      <c r="V119" s="13"/>
      <c r="W119" s="14"/>
      <c r="Y119" s="121"/>
    </row>
    <row r="120" spans="1:25" ht="16.5" thickBot="1" x14ac:dyDescent="0.3">
      <c r="A120" s="22" t="s">
        <v>61</v>
      </c>
      <c r="C120" s="23">
        <f>SUM(C109:C119)</f>
        <v>0</v>
      </c>
      <c r="D120" s="24">
        <f>SUM(D109:D119)</f>
        <v>0</v>
      </c>
      <c r="E120" s="24">
        <f t="shared" ref="E120:F120" si="32">SUM(E109:E119)</f>
        <v>0</v>
      </c>
      <c r="F120" s="24">
        <f t="shared" si="32"/>
        <v>0</v>
      </c>
      <c r="G120" s="25">
        <f>SUM(G109:G119)</f>
        <v>0</v>
      </c>
      <c r="I120" s="23">
        <f>SUM(I109:I119)</f>
        <v>0</v>
      </c>
      <c r="J120" s="24">
        <f>SUM(J109:J119)</f>
        <v>0</v>
      </c>
      <c r="K120" s="25">
        <f>SUM(K109:K119)</f>
        <v>0</v>
      </c>
      <c r="L120" s="56"/>
      <c r="M120" s="23">
        <f>SUM(M109:M119)</f>
        <v>0</v>
      </c>
      <c r="N120" s="24">
        <f>SUM(N109:N119)</f>
        <v>0</v>
      </c>
      <c r="O120" s="25">
        <f>SUM(O109:O119)</f>
        <v>0</v>
      </c>
      <c r="P120" s="56"/>
      <c r="Q120" s="23">
        <f>SUM(Q109:Q119)</f>
        <v>0</v>
      </c>
      <c r="R120" s="24">
        <f>SUM(R109:R119)</f>
        <v>0</v>
      </c>
      <c r="S120" s="25">
        <f>SUM(S109:S119)</f>
        <v>0</v>
      </c>
      <c r="T120" s="56"/>
      <c r="U120" s="23">
        <f>SUM(U109:U119)</f>
        <v>0</v>
      </c>
      <c r="V120" s="24">
        <f>SUM(V109:V119)</f>
        <v>0</v>
      </c>
      <c r="W120" s="25">
        <f>SUM(W109:W119)</f>
        <v>0</v>
      </c>
      <c r="Y120" s="121"/>
    </row>
    <row r="123" spans="1:25" ht="15.75" thickBot="1" x14ac:dyDescent="0.3"/>
    <row r="124" spans="1:25" ht="15.75" x14ac:dyDescent="0.25">
      <c r="A124" s="122" t="s">
        <v>0</v>
      </c>
      <c r="C124" s="118" t="s">
        <v>67</v>
      </c>
      <c r="D124" s="119"/>
      <c r="E124" s="119"/>
      <c r="F124" s="119"/>
      <c r="G124" s="120"/>
      <c r="I124" s="118" t="s">
        <v>68</v>
      </c>
      <c r="J124" s="119"/>
      <c r="K124" s="120"/>
      <c r="L124" s="53"/>
      <c r="M124" s="118" t="s">
        <v>69</v>
      </c>
      <c r="N124" s="119"/>
      <c r="O124" s="120"/>
      <c r="P124" s="53"/>
      <c r="Q124" s="118" t="s">
        <v>70</v>
      </c>
      <c r="R124" s="119"/>
      <c r="S124" s="120"/>
      <c r="T124" s="53"/>
      <c r="U124" s="118" t="s">
        <v>57</v>
      </c>
      <c r="V124" s="119"/>
      <c r="W124" s="120"/>
      <c r="Y124" s="121" t="s">
        <v>18</v>
      </c>
    </row>
    <row r="125" spans="1:25" x14ac:dyDescent="0.25">
      <c r="A125" s="122"/>
      <c r="C125" s="28" t="s">
        <v>58</v>
      </c>
      <c r="D125" s="29" t="s">
        <v>59</v>
      </c>
      <c r="E125" s="29" t="s">
        <v>71</v>
      </c>
      <c r="F125" s="29" t="s">
        <v>60</v>
      </c>
      <c r="G125" s="30" t="s">
        <v>61</v>
      </c>
      <c r="I125" s="28" t="s">
        <v>58</v>
      </c>
      <c r="J125" s="29" t="s">
        <v>60</v>
      </c>
      <c r="K125" s="30" t="s">
        <v>61</v>
      </c>
      <c r="L125" s="54"/>
      <c r="M125" s="28" t="s">
        <v>62</v>
      </c>
      <c r="N125" s="29" t="s">
        <v>63</v>
      </c>
      <c r="O125" s="30" t="s">
        <v>61</v>
      </c>
      <c r="P125" s="54"/>
      <c r="Q125" s="28" t="s">
        <v>62</v>
      </c>
      <c r="R125" s="29" t="s">
        <v>63</v>
      </c>
      <c r="S125" s="30" t="s">
        <v>61</v>
      </c>
      <c r="T125" s="54"/>
      <c r="U125" s="28" t="s">
        <v>58</v>
      </c>
      <c r="V125" s="29" t="s">
        <v>60</v>
      </c>
      <c r="W125" s="30" t="s">
        <v>61</v>
      </c>
      <c r="Y125" s="121"/>
    </row>
    <row r="126" spans="1:25" x14ac:dyDescent="0.25">
      <c r="A126" s="31" t="s">
        <v>72</v>
      </c>
      <c r="C126" s="6"/>
      <c r="D126" s="7"/>
      <c r="E126" s="7"/>
      <c r="F126" s="7"/>
      <c r="G126" s="8"/>
      <c r="I126" s="9"/>
      <c r="J126" s="7"/>
      <c r="K126" s="8"/>
      <c r="L126" s="55"/>
      <c r="M126" s="9"/>
      <c r="N126" s="7"/>
      <c r="O126" s="8"/>
      <c r="P126" s="55"/>
      <c r="Q126" s="9"/>
      <c r="R126" s="7"/>
      <c r="S126" s="8"/>
      <c r="T126" s="55"/>
      <c r="U126" s="9"/>
      <c r="V126" s="7"/>
      <c r="W126" s="8"/>
      <c r="Y126" s="121"/>
    </row>
    <row r="127" spans="1:25" x14ac:dyDescent="0.25">
      <c r="A127" s="31" t="s">
        <v>73</v>
      </c>
      <c r="C127" s="6"/>
      <c r="D127" s="7"/>
      <c r="E127" s="7"/>
      <c r="F127" s="7"/>
      <c r="G127" s="8"/>
      <c r="I127" s="9"/>
      <c r="J127" s="7"/>
      <c r="K127" s="8"/>
      <c r="L127" s="55"/>
      <c r="M127" s="9"/>
      <c r="N127" s="7"/>
      <c r="O127" s="8"/>
      <c r="P127" s="55"/>
      <c r="Q127" s="9"/>
      <c r="R127" s="7"/>
      <c r="S127" s="8"/>
      <c r="T127" s="55"/>
      <c r="U127" s="9"/>
      <c r="V127" s="7"/>
      <c r="W127" s="8"/>
      <c r="Y127" s="121"/>
    </row>
    <row r="128" spans="1:25" x14ac:dyDescent="0.25">
      <c r="A128" s="31" t="s">
        <v>74</v>
      </c>
      <c r="C128" s="6"/>
      <c r="D128" s="7"/>
      <c r="E128" s="7"/>
      <c r="F128" s="7"/>
      <c r="G128" s="8"/>
      <c r="I128" s="9"/>
      <c r="J128" s="7"/>
      <c r="K128" s="8"/>
      <c r="L128" s="55"/>
      <c r="M128" s="9"/>
      <c r="N128" s="7"/>
      <c r="O128" s="8"/>
      <c r="P128" s="55"/>
      <c r="Q128" s="9"/>
      <c r="R128" s="7"/>
      <c r="S128" s="8"/>
      <c r="T128" s="55"/>
      <c r="U128" s="9"/>
      <c r="V128" s="7"/>
      <c r="W128" s="8"/>
      <c r="Y128" s="121"/>
    </row>
    <row r="129" spans="1:25" x14ac:dyDescent="0.25">
      <c r="A129" s="31" t="s">
        <v>75</v>
      </c>
      <c r="C129" s="6"/>
      <c r="D129" s="7"/>
      <c r="E129" s="7"/>
      <c r="F129" s="7"/>
      <c r="G129" s="8"/>
      <c r="I129" s="9"/>
      <c r="J129" s="7"/>
      <c r="K129" s="8"/>
      <c r="L129" s="55"/>
      <c r="M129" s="9"/>
      <c r="N129" s="7"/>
      <c r="O129" s="8"/>
      <c r="P129" s="55"/>
      <c r="Q129" s="9"/>
      <c r="R129" s="7"/>
      <c r="S129" s="8"/>
      <c r="T129" s="55"/>
      <c r="U129" s="9"/>
      <c r="V129" s="7"/>
      <c r="W129" s="8"/>
      <c r="Y129" s="121"/>
    </row>
    <row r="130" spans="1:25" x14ac:dyDescent="0.25">
      <c r="A130" s="31" t="s">
        <v>76</v>
      </c>
      <c r="C130" s="6"/>
      <c r="D130" s="7"/>
      <c r="E130" s="7"/>
      <c r="F130" s="7"/>
      <c r="G130" s="8"/>
      <c r="I130" s="9"/>
      <c r="J130" s="7"/>
      <c r="K130" s="8"/>
      <c r="L130" s="55"/>
      <c r="M130" s="9"/>
      <c r="N130" s="7"/>
      <c r="O130" s="8"/>
      <c r="P130" s="55"/>
      <c r="Q130" s="9"/>
      <c r="R130" s="7"/>
      <c r="S130" s="8"/>
      <c r="T130" s="55"/>
      <c r="U130" s="9"/>
      <c r="V130" s="7"/>
      <c r="W130" s="8"/>
      <c r="Y130" s="121"/>
    </row>
    <row r="131" spans="1:25" x14ac:dyDescent="0.25">
      <c r="A131" s="31" t="s">
        <v>77</v>
      </c>
      <c r="C131" s="6"/>
      <c r="D131" s="7"/>
      <c r="E131" s="7"/>
      <c r="F131" s="7"/>
      <c r="G131" s="8"/>
      <c r="I131" s="9"/>
      <c r="J131" s="7"/>
      <c r="K131" s="8"/>
      <c r="L131" s="55"/>
      <c r="M131" s="9"/>
      <c r="N131" s="7"/>
      <c r="O131" s="8"/>
      <c r="P131" s="55"/>
      <c r="Q131" s="9"/>
      <c r="R131" s="7"/>
      <c r="S131" s="8"/>
      <c r="T131" s="55"/>
      <c r="U131" s="9"/>
      <c r="V131" s="7"/>
      <c r="W131" s="8"/>
      <c r="Y131" s="121"/>
    </row>
    <row r="132" spans="1:25" x14ac:dyDescent="0.25">
      <c r="A132" s="31" t="s">
        <v>78</v>
      </c>
      <c r="C132" s="6"/>
      <c r="D132" s="7"/>
      <c r="E132" s="7"/>
      <c r="F132" s="7"/>
      <c r="G132" s="8"/>
      <c r="I132" s="9"/>
      <c r="J132" s="7"/>
      <c r="K132" s="8"/>
      <c r="L132" s="55"/>
      <c r="M132" s="9"/>
      <c r="N132" s="7"/>
      <c r="O132" s="8"/>
      <c r="P132" s="55"/>
      <c r="Q132" s="9"/>
      <c r="R132" s="7"/>
      <c r="S132" s="8"/>
      <c r="T132" s="55"/>
      <c r="U132" s="9"/>
      <c r="V132" s="7"/>
      <c r="W132" s="8"/>
      <c r="Y132" s="121"/>
    </row>
    <row r="133" spans="1:25" x14ac:dyDescent="0.25">
      <c r="A133" s="31" t="s">
        <v>79</v>
      </c>
      <c r="C133" s="6"/>
      <c r="D133" s="7"/>
      <c r="E133" s="7"/>
      <c r="F133" s="7"/>
      <c r="G133" s="8"/>
      <c r="I133" s="9"/>
      <c r="J133" s="7"/>
      <c r="K133" s="8"/>
      <c r="L133" s="55"/>
      <c r="M133" s="9"/>
      <c r="N133" s="7"/>
      <c r="O133" s="8"/>
      <c r="P133" s="55"/>
      <c r="Q133" s="9"/>
      <c r="R133" s="7"/>
      <c r="S133" s="8"/>
      <c r="T133" s="55"/>
      <c r="U133" s="9"/>
      <c r="V133" s="7"/>
      <c r="W133" s="8"/>
      <c r="Y133" s="121"/>
    </row>
    <row r="134" spans="1:25" x14ac:dyDescent="0.25">
      <c r="A134" s="31" t="s">
        <v>80</v>
      </c>
      <c r="C134" s="6"/>
      <c r="D134" s="7"/>
      <c r="E134" s="7"/>
      <c r="F134" s="7"/>
      <c r="G134" s="8"/>
      <c r="I134" s="9"/>
      <c r="J134" s="7"/>
      <c r="K134" s="8"/>
      <c r="L134" s="55"/>
      <c r="M134" s="9"/>
      <c r="N134" s="7"/>
      <c r="O134" s="8"/>
      <c r="P134" s="55"/>
      <c r="Q134" s="9"/>
      <c r="R134" s="7"/>
      <c r="S134" s="8"/>
      <c r="T134" s="55"/>
      <c r="U134" s="9"/>
      <c r="V134" s="7"/>
      <c r="W134" s="8"/>
      <c r="Y134" s="121"/>
    </row>
    <row r="135" spans="1:25" x14ac:dyDescent="0.25">
      <c r="A135" s="31" t="s">
        <v>81</v>
      </c>
      <c r="C135" s="6"/>
      <c r="D135" s="7"/>
      <c r="E135" s="7"/>
      <c r="F135" s="7"/>
      <c r="G135" s="8"/>
      <c r="I135" s="9"/>
      <c r="J135" s="7"/>
      <c r="K135" s="8"/>
      <c r="L135" s="55"/>
      <c r="M135" s="9"/>
      <c r="N135" s="7"/>
      <c r="O135" s="8"/>
      <c r="P135" s="55"/>
      <c r="Q135" s="9"/>
      <c r="R135" s="7"/>
      <c r="S135" s="8"/>
      <c r="T135" s="55"/>
      <c r="U135" s="9"/>
      <c r="V135" s="7"/>
      <c r="W135" s="8"/>
      <c r="Y135" s="121"/>
    </row>
    <row r="136" spans="1:25" x14ac:dyDescent="0.25">
      <c r="A136" s="32" t="s">
        <v>82</v>
      </c>
      <c r="C136" s="19"/>
      <c r="D136" s="13"/>
      <c r="E136" s="13"/>
      <c r="F136" s="13"/>
      <c r="G136" s="14"/>
      <c r="I136" s="12"/>
      <c r="J136" s="13"/>
      <c r="K136" s="14"/>
      <c r="L136" s="55"/>
      <c r="M136" s="12"/>
      <c r="N136" s="13"/>
      <c r="O136" s="14"/>
      <c r="P136" s="55"/>
      <c r="Q136" s="12"/>
      <c r="R136" s="13"/>
      <c r="S136" s="14"/>
      <c r="T136" s="55"/>
      <c r="U136" s="12"/>
      <c r="V136" s="13"/>
      <c r="W136" s="14"/>
      <c r="Y136" s="121"/>
    </row>
    <row r="137" spans="1:25" ht="16.5" thickBot="1" x14ac:dyDescent="0.3">
      <c r="A137" s="22" t="s">
        <v>61</v>
      </c>
      <c r="C137" s="23">
        <f>SUM(C126:C136)</f>
        <v>0</v>
      </c>
      <c r="D137" s="24">
        <f>SUM(D126:D136)</f>
        <v>0</v>
      </c>
      <c r="E137" s="24">
        <f t="shared" ref="E137:F137" si="33">SUM(E126:E136)</f>
        <v>0</v>
      </c>
      <c r="F137" s="24">
        <f t="shared" si="33"/>
        <v>0</v>
      </c>
      <c r="G137" s="25">
        <f>SUM(G126:G136)</f>
        <v>0</v>
      </c>
      <c r="I137" s="23">
        <f>SUM(I126:I136)</f>
        <v>0</v>
      </c>
      <c r="J137" s="24">
        <f>SUM(J126:J136)</f>
        <v>0</v>
      </c>
      <c r="K137" s="25">
        <f>SUM(K126:K136)</f>
        <v>0</v>
      </c>
      <c r="L137" s="56"/>
      <c r="M137" s="23">
        <f>SUM(M126:M136)</f>
        <v>0</v>
      </c>
      <c r="N137" s="24">
        <f>SUM(N126:N136)</f>
        <v>0</v>
      </c>
      <c r="O137" s="25">
        <f>SUM(O126:O136)</f>
        <v>0</v>
      </c>
      <c r="P137" s="56"/>
      <c r="Q137" s="23">
        <f>SUM(Q126:Q136)</f>
        <v>0</v>
      </c>
      <c r="R137" s="24">
        <f>SUM(R126:R136)</f>
        <v>0</v>
      </c>
      <c r="S137" s="25">
        <f>SUM(S126:S136)</f>
        <v>0</v>
      </c>
      <c r="T137" s="56"/>
      <c r="U137" s="23">
        <f>SUM(U126:U136)</f>
        <v>0</v>
      </c>
      <c r="V137" s="24">
        <f>SUM(V126:V136)</f>
        <v>0</v>
      </c>
      <c r="W137" s="25">
        <f>SUM(W126:W136)</f>
        <v>0</v>
      </c>
      <c r="Y137" s="121"/>
    </row>
    <row r="140" spans="1:25" ht="15.75" thickBot="1" x14ac:dyDescent="0.3"/>
    <row r="141" spans="1:25" ht="15.75" x14ac:dyDescent="0.25">
      <c r="A141" s="122" t="s">
        <v>0</v>
      </c>
      <c r="C141" s="118" t="s">
        <v>67</v>
      </c>
      <c r="D141" s="119"/>
      <c r="E141" s="119"/>
      <c r="F141" s="119"/>
      <c r="G141" s="120"/>
      <c r="I141" s="118" t="s">
        <v>68</v>
      </c>
      <c r="J141" s="119"/>
      <c r="K141" s="120"/>
      <c r="L141" s="53"/>
      <c r="M141" s="118" t="s">
        <v>69</v>
      </c>
      <c r="N141" s="119"/>
      <c r="O141" s="120"/>
      <c r="P141" s="53"/>
      <c r="Q141" s="118" t="s">
        <v>70</v>
      </c>
      <c r="R141" s="119"/>
      <c r="S141" s="120"/>
      <c r="T141" s="53"/>
      <c r="U141" s="118" t="s">
        <v>57</v>
      </c>
      <c r="V141" s="119"/>
      <c r="W141" s="120"/>
      <c r="Y141" s="121" t="s">
        <v>19</v>
      </c>
    </row>
    <row r="142" spans="1:25" x14ac:dyDescent="0.25">
      <c r="A142" s="122"/>
      <c r="C142" s="28" t="s">
        <v>58</v>
      </c>
      <c r="D142" s="29" t="s">
        <v>59</v>
      </c>
      <c r="E142" s="29" t="s">
        <v>71</v>
      </c>
      <c r="F142" s="29" t="s">
        <v>60</v>
      </c>
      <c r="G142" s="30" t="s">
        <v>61</v>
      </c>
      <c r="I142" s="28" t="s">
        <v>58</v>
      </c>
      <c r="J142" s="29" t="s">
        <v>60</v>
      </c>
      <c r="K142" s="30" t="s">
        <v>61</v>
      </c>
      <c r="L142" s="54"/>
      <c r="M142" s="28" t="s">
        <v>62</v>
      </c>
      <c r="N142" s="29" t="s">
        <v>63</v>
      </c>
      <c r="O142" s="30" t="s">
        <v>61</v>
      </c>
      <c r="P142" s="54"/>
      <c r="Q142" s="28" t="s">
        <v>62</v>
      </c>
      <c r="R142" s="29" t="s">
        <v>63</v>
      </c>
      <c r="S142" s="30" t="s">
        <v>61</v>
      </c>
      <c r="T142" s="54"/>
      <c r="U142" s="28" t="s">
        <v>58</v>
      </c>
      <c r="V142" s="29" t="s">
        <v>60</v>
      </c>
      <c r="W142" s="30" t="s">
        <v>61</v>
      </c>
      <c r="Y142" s="121"/>
    </row>
    <row r="143" spans="1:25" x14ac:dyDescent="0.25">
      <c r="A143" s="31" t="s">
        <v>72</v>
      </c>
      <c r="C143" s="6"/>
      <c r="D143" s="7"/>
      <c r="E143" s="7"/>
      <c r="F143" s="7"/>
      <c r="G143" s="8"/>
      <c r="I143" s="9"/>
      <c r="J143" s="7"/>
      <c r="K143" s="8"/>
      <c r="L143" s="55"/>
      <c r="M143" s="9"/>
      <c r="N143" s="7"/>
      <c r="O143" s="8"/>
      <c r="P143" s="55"/>
      <c r="Q143" s="9"/>
      <c r="R143" s="7"/>
      <c r="S143" s="8"/>
      <c r="T143" s="55"/>
      <c r="U143" s="9"/>
      <c r="V143" s="7"/>
      <c r="W143" s="8"/>
      <c r="Y143" s="121"/>
    </row>
    <row r="144" spans="1:25" x14ac:dyDescent="0.25">
      <c r="A144" s="31" t="s">
        <v>73</v>
      </c>
      <c r="C144" s="6"/>
      <c r="D144" s="7"/>
      <c r="E144" s="7"/>
      <c r="F144" s="7"/>
      <c r="G144" s="8"/>
      <c r="I144" s="9"/>
      <c r="J144" s="7"/>
      <c r="K144" s="8"/>
      <c r="L144" s="55"/>
      <c r="M144" s="9"/>
      <c r="N144" s="7"/>
      <c r="O144" s="8"/>
      <c r="P144" s="55"/>
      <c r="Q144" s="9"/>
      <c r="R144" s="7"/>
      <c r="S144" s="8"/>
      <c r="T144" s="55"/>
      <c r="U144" s="9"/>
      <c r="V144" s="7"/>
      <c r="W144" s="8"/>
      <c r="Y144" s="121"/>
    </row>
    <row r="145" spans="1:25" x14ac:dyDescent="0.25">
      <c r="A145" s="31" t="s">
        <v>74</v>
      </c>
      <c r="C145" s="6"/>
      <c r="D145" s="7"/>
      <c r="E145" s="7"/>
      <c r="F145" s="7"/>
      <c r="G145" s="8"/>
      <c r="I145" s="9"/>
      <c r="J145" s="7"/>
      <c r="K145" s="8"/>
      <c r="L145" s="55"/>
      <c r="M145" s="9"/>
      <c r="N145" s="7"/>
      <c r="O145" s="8"/>
      <c r="P145" s="55"/>
      <c r="Q145" s="9"/>
      <c r="R145" s="7"/>
      <c r="S145" s="8"/>
      <c r="T145" s="55"/>
      <c r="U145" s="9"/>
      <c r="V145" s="7"/>
      <c r="W145" s="8"/>
      <c r="Y145" s="121"/>
    </row>
    <row r="146" spans="1:25" x14ac:dyDescent="0.25">
      <c r="A146" s="31" t="s">
        <v>75</v>
      </c>
      <c r="C146" s="6"/>
      <c r="D146" s="7"/>
      <c r="E146" s="7"/>
      <c r="F146" s="7"/>
      <c r="G146" s="8"/>
      <c r="I146" s="9"/>
      <c r="J146" s="7"/>
      <c r="K146" s="8"/>
      <c r="L146" s="55"/>
      <c r="M146" s="9"/>
      <c r="N146" s="7"/>
      <c r="O146" s="8"/>
      <c r="P146" s="55"/>
      <c r="Q146" s="9"/>
      <c r="R146" s="7"/>
      <c r="S146" s="8"/>
      <c r="T146" s="55"/>
      <c r="U146" s="9"/>
      <c r="V146" s="7"/>
      <c r="W146" s="8"/>
      <c r="Y146" s="121"/>
    </row>
    <row r="147" spans="1:25" x14ac:dyDescent="0.25">
      <c r="A147" s="31" t="s">
        <v>76</v>
      </c>
      <c r="C147" s="6"/>
      <c r="D147" s="7"/>
      <c r="E147" s="7"/>
      <c r="F147" s="7"/>
      <c r="G147" s="8"/>
      <c r="I147" s="9"/>
      <c r="J147" s="7"/>
      <c r="K147" s="8"/>
      <c r="L147" s="55"/>
      <c r="M147" s="9"/>
      <c r="N147" s="7"/>
      <c r="O147" s="8"/>
      <c r="P147" s="55"/>
      <c r="Q147" s="9"/>
      <c r="R147" s="7"/>
      <c r="S147" s="8"/>
      <c r="T147" s="55"/>
      <c r="U147" s="9"/>
      <c r="V147" s="7"/>
      <c r="W147" s="8"/>
      <c r="Y147" s="121"/>
    </row>
    <row r="148" spans="1:25" x14ac:dyDescent="0.25">
      <c r="A148" s="31" t="s">
        <v>77</v>
      </c>
      <c r="C148" s="6"/>
      <c r="D148" s="7"/>
      <c r="E148" s="7"/>
      <c r="F148" s="7"/>
      <c r="G148" s="8"/>
      <c r="I148" s="9"/>
      <c r="J148" s="7"/>
      <c r="K148" s="8"/>
      <c r="L148" s="55"/>
      <c r="M148" s="9"/>
      <c r="N148" s="7"/>
      <c r="O148" s="8"/>
      <c r="P148" s="55"/>
      <c r="Q148" s="9"/>
      <c r="R148" s="7"/>
      <c r="S148" s="8"/>
      <c r="T148" s="55"/>
      <c r="U148" s="9"/>
      <c r="V148" s="7"/>
      <c r="W148" s="8"/>
      <c r="Y148" s="121"/>
    </row>
    <row r="149" spans="1:25" x14ac:dyDescent="0.25">
      <c r="A149" s="31" t="s">
        <v>78</v>
      </c>
      <c r="C149" s="6"/>
      <c r="D149" s="7"/>
      <c r="E149" s="7"/>
      <c r="F149" s="7"/>
      <c r="G149" s="8"/>
      <c r="I149" s="9"/>
      <c r="J149" s="7"/>
      <c r="K149" s="8"/>
      <c r="L149" s="55"/>
      <c r="M149" s="9"/>
      <c r="N149" s="7"/>
      <c r="O149" s="8"/>
      <c r="P149" s="55"/>
      <c r="Q149" s="9"/>
      <c r="R149" s="7"/>
      <c r="S149" s="8"/>
      <c r="T149" s="55"/>
      <c r="U149" s="9"/>
      <c r="V149" s="7"/>
      <c r="W149" s="8"/>
      <c r="Y149" s="121"/>
    </row>
    <row r="150" spans="1:25" x14ac:dyDescent="0.25">
      <c r="A150" s="31" t="s">
        <v>79</v>
      </c>
      <c r="C150" s="6"/>
      <c r="D150" s="7"/>
      <c r="E150" s="7"/>
      <c r="F150" s="7"/>
      <c r="G150" s="8"/>
      <c r="I150" s="9"/>
      <c r="J150" s="7"/>
      <c r="K150" s="8"/>
      <c r="L150" s="55"/>
      <c r="M150" s="9"/>
      <c r="N150" s="7"/>
      <c r="O150" s="8"/>
      <c r="P150" s="55"/>
      <c r="Q150" s="9"/>
      <c r="R150" s="7"/>
      <c r="S150" s="8"/>
      <c r="T150" s="55"/>
      <c r="U150" s="9"/>
      <c r="V150" s="7"/>
      <c r="W150" s="8"/>
      <c r="Y150" s="121"/>
    </row>
    <row r="151" spans="1:25" x14ac:dyDescent="0.25">
      <c r="A151" s="31" t="s">
        <v>80</v>
      </c>
      <c r="C151" s="6"/>
      <c r="D151" s="7"/>
      <c r="E151" s="7"/>
      <c r="F151" s="7"/>
      <c r="G151" s="8"/>
      <c r="I151" s="9"/>
      <c r="J151" s="7"/>
      <c r="K151" s="8"/>
      <c r="L151" s="55"/>
      <c r="M151" s="9"/>
      <c r="N151" s="7"/>
      <c r="O151" s="8"/>
      <c r="P151" s="55"/>
      <c r="Q151" s="9"/>
      <c r="R151" s="7"/>
      <c r="S151" s="8"/>
      <c r="T151" s="55"/>
      <c r="U151" s="9"/>
      <c r="V151" s="7"/>
      <c r="W151" s="8"/>
      <c r="Y151" s="121"/>
    </row>
    <row r="152" spans="1:25" x14ac:dyDescent="0.25">
      <c r="A152" s="31" t="s">
        <v>81</v>
      </c>
      <c r="C152" s="6"/>
      <c r="D152" s="7"/>
      <c r="E152" s="7"/>
      <c r="F152" s="7"/>
      <c r="G152" s="8"/>
      <c r="I152" s="9"/>
      <c r="J152" s="7"/>
      <c r="K152" s="8"/>
      <c r="L152" s="55"/>
      <c r="M152" s="9"/>
      <c r="N152" s="7"/>
      <c r="O152" s="8"/>
      <c r="P152" s="55"/>
      <c r="Q152" s="9"/>
      <c r="R152" s="7"/>
      <c r="S152" s="8"/>
      <c r="T152" s="55"/>
      <c r="U152" s="9"/>
      <c r="V152" s="7"/>
      <c r="W152" s="8"/>
      <c r="Y152" s="121"/>
    </row>
    <row r="153" spans="1:25" x14ac:dyDescent="0.25">
      <c r="A153" s="32" t="s">
        <v>82</v>
      </c>
      <c r="C153" s="19"/>
      <c r="D153" s="13"/>
      <c r="E153" s="13"/>
      <c r="F153" s="13"/>
      <c r="G153" s="14"/>
      <c r="I153" s="12"/>
      <c r="J153" s="13"/>
      <c r="K153" s="14"/>
      <c r="L153" s="55"/>
      <c r="M153" s="12"/>
      <c r="N153" s="13"/>
      <c r="O153" s="14"/>
      <c r="P153" s="55"/>
      <c r="Q153" s="12"/>
      <c r="R153" s="13"/>
      <c r="S153" s="14"/>
      <c r="T153" s="55"/>
      <c r="U153" s="12"/>
      <c r="V153" s="13"/>
      <c r="W153" s="14"/>
      <c r="Y153" s="121"/>
    </row>
    <row r="154" spans="1:25" ht="16.5" thickBot="1" x14ac:dyDescent="0.3">
      <c r="A154" s="22" t="s">
        <v>61</v>
      </c>
      <c r="C154" s="23">
        <f>SUM(C143:C153)</f>
        <v>0</v>
      </c>
      <c r="D154" s="24">
        <f>SUM(D143:D153)</f>
        <v>0</v>
      </c>
      <c r="E154" s="24">
        <f t="shared" ref="E154:F154" si="34">SUM(E143:E153)</f>
        <v>0</v>
      </c>
      <c r="F154" s="24">
        <f t="shared" si="34"/>
        <v>0</v>
      </c>
      <c r="G154" s="25">
        <f>SUM(G143:G153)</f>
        <v>0</v>
      </c>
      <c r="I154" s="23">
        <f>SUM(I143:I153)</f>
        <v>0</v>
      </c>
      <c r="J154" s="24">
        <f>SUM(J143:J153)</f>
        <v>0</v>
      </c>
      <c r="K154" s="25">
        <f>SUM(K143:K153)</f>
        <v>0</v>
      </c>
      <c r="L154" s="56"/>
      <c r="M154" s="23">
        <f>SUM(M143:M153)</f>
        <v>0</v>
      </c>
      <c r="N154" s="24">
        <f>SUM(N143:N153)</f>
        <v>0</v>
      </c>
      <c r="O154" s="25">
        <f>SUM(O143:O153)</f>
        <v>0</v>
      </c>
      <c r="P154" s="56"/>
      <c r="Q154" s="23">
        <f>SUM(Q143:Q153)</f>
        <v>0</v>
      </c>
      <c r="R154" s="24">
        <f>SUM(R143:R153)</f>
        <v>0</v>
      </c>
      <c r="S154" s="25">
        <f>SUM(S143:S153)</f>
        <v>0</v>
      </c>
      <c r="T154" s="56"/>
      <c r="U154" s="23">
        <f>SUM(U143:U153)</f>
        <v>0</v>
      </c>
      <c r="V154" s="24">
        <f>SUM(V143:V153)</f>
        <v>0</v>
      </c>
      <c r="W154" s="25">
        <f>SUM(W143:W153)</f>
        <v>0</v>
      </c>
      <c r="Y154" s="121"/>
    </row>
    <row r="157" spans="1:25" ht="15.75" thickBot="1" x14ac:dyDescent="0.3"/>
    <row r="158" spans="1:25" ht="15.75" x14ac:dyDescent="0.25">
      <c r="A158" s="122" t="s">
        <v>0</v>
      </c>
      <c r="C158" s="118" t="s">
        <v>67</v>
      </c>
      <c r="D158" s="119"/>
      <c r="E158" s="119"/>
      <c r="F158" s="119"/>
      <c r="G158" s="120"/>
      <c r="I158" s="118" t="s">
        <v>68</v>
      </c>
      <c r="J158" s="119"/>
      <c r="K158" s="120"/>
      <c r="L158" s="53"/>
      <c r="M158" s="118" t="s">
        <v>69</v>
      </c>
      <c r="N158" s="119"/>
      <c r="O158" s="120"/>
      <c r="P158" s="53"/>
      <c r="Q158" s="118" t="s">
        <v>70</v>
      </c>
      <c r="R158" s="119"/>
      <c r="S158" s="120"/>
      <c r="T158" s="53"/>
      <c r="U158" s="118" t="s">
        <v>57</v>
      </c>
      <c r="V158" s="119"/>
      <c r="W158" s="120"/>
      <c r="Y158" s="121" t="s">
        <v>20</v>
      </c>
    </row>
    <row r="159" spans="1:25" x14ac:dyDescent="0.25">
      <c r="A159" s="122"/>
      <c r="C159" s="28" t="s">
        <v>58</v>
      </c>
      <c r="D159" s="29" t="s">
        <v>59</v>
      </c>
      <c r="E159" s="29" t="s">
        <v>71</v>
      </c>
      <c r="F159" s="29" t="s">
        <v>60</v>
      </c>
      <c r="G159" s="30" t="s">
        <v>61</v>
      </c>
      <c r="I159" s="28" t="s">
        <v>58</v>
      </c>
      <c r="J159" s="29" t="s">
        <v>60</v>
      </c>
      <c r="K159" s="30" t="s">
        <v>61</v>
      </c>
      <c r="L159" s="54"/>
      <c r="M159" s="28" t="s">
        <v>62</v>
      </c>
      <c r="N159" s="29" t="s">
        <v>63</v>
      </c>
      <c r="O159" s="30" t="s">
        <v>61</v>
      </c>
      <c r="P159" s="54"/>
      <c r="Q159" s="28" t="s">
        <v>62</v>
      </c>
      <c r="R159" s="29" t="s">
        <v>63</v>
      </c>
      <c r="S159" s="30" t="s">
        <v>61</v>
      </c>
      <c r="T159" s="54"/>
      <c r="U159" s="28" t="s">
        <v>58</v>
      </c>
      <c r="V159" s="29" t="s">
        <v>60</v>
      </c>
      <c r="W159" s="30" t="s">
        <v>61</v>
      </c>
      <c r="Y159" s="121"/>
    </row>
    <row r="160" spans="1:25" x14ac:dyDescent="0.25">
      <c r="A160" s="31" t="s">
        <v>72</v>
      </c>
      <c r="C160" s="6"/>
      <c r="D160" s="7"/>
      <c r="E160" s="7"/>
      <c r="F160" s="7"/>
      <c r="G160" s="8"/>
      <c r="I160" s="9"/>
      <c r="J160" s="7"/>
      <c r="K160" s="8"/>
      <c r="L160" s="55"/>
      <c r="M160" s="9"/>
      <c r="N160" s="7"/>
      <c r="O160" s="8"/>
      <c r="P160" s="55"/>
      <c r="Q160" s="9"/>
      <c r="R160" s="7"/>
      <c r="S160" s="8"/>
      <c r="T160" s="55"/>
      <c r="U160" s="9"/>
      <c r="V160" s="7"/>
      <c r="W160" s="8"/>
      <c r="Y160" s="121"/>
    </row>
    <row r="161" spans="1:25" x14ac:dyDescent="0.25">
      <c r="A161" s="31" t="s">
        <v>73</v>
      </c>
      <c r="C161" s="6"/>
      <c r="D161" s="7"/>
      <c r="E161" s="7"/>
      <c r="F161" s="7"/>
      <c r="G161" s="8"/>
      <c r="I161" s="9"/>
      <c r="J161" s="7"/>
      <c r="K161" s="8"/>
      <c r="L161" s="55"/>
      <c r="M161" s="9"/>
      <c r="N161" s="7"/>
      <c r="O161" s="8"/>
      <c r="P161" s="55"/>
      <c r="Q161" s="9"/>
      <c r="R161" s="7"/>
      <c r="S161" s="8"/>
      <c r="T161" s="55"/>
      <c r="U161" s="9"/>
      <c r="V161" s="7"/>
      <c r="W161" s="8"/>
      <c r="Y161" s="121"/>
    </row>
    <row r="162" spans="1:25" x14ac:dyDescent="0.25">
      <c r="A162" s="31" t="s">
        <v>74</v>
      </c>
      <c r="C162" s="6"/>
      <c r="D162" s="7"/>
      <c r="E162" s="7"/>
      <c r="F162" s="7"/>
      <c r="G162" s="8"/>
      <c r="I162" s="9"/>
      <c r="J162" s="7"/>
      <c r="K162" s="8"/>
      <c r="L162" s="55"/>
      <c r="M162" s="9"/>
      <c r="N162" s="7"/>
      <c r="O162" s="8"/>
      <c r="P162" s="55"/>
      <c r="Q162" s="9"/>
      <c r="R162" s="7"/>
      <c r="S162" s="8"/>
      <c r="T162" s="55"/>
      <c r="U162" s="9"/>
      <c r="V162" s="7"/>
      <c r="W162" s="8"/>
      <c r="Y162" s="121"/>
    </row>
    <row r="163" spans="1:25" x14ac:dyDescent="0.25">
      <c r="A163" s="31" t="s">
        <v>75</v>
      </c>
      <c r="C163" s="6"/>
      <c r="D163" s="7"/>
      <c r="E163" s="7"/>
      <c r="F163" s="7"/>
      <c r="G163" s="8"/>
      <c r="I163" s="9"/>
      <c r="J163" s="7"/>
      <c r="K163" s="8"/>
      <c r="L163" s="55"/>
      <c r="M163" s="9"/>
      <c r="N163" s="7"/>
      <c r="O163" s="8"/>
      <c r="P163" s="55"/>
      <c r="Q163" s="9"/>
      <c r="R163" s="7"/>
      <c r="S163" s="8"/>
      <c r="T163" s="55"/>
      <c r="U163" s="9"/>
      <c r="V163" s="7"/>
      <c r="W163" s="8"/>
      <c r="Y163" s="121"/>
    </row>
    <row r="164" spans="1:25" x14ac:dyDescent="0.25">
      <c r="A164" s="31" t="s">
        <v>76</v>
      </c>
      <c r="C164" s="6"/>
      <c r="D164" s="7"/>
      <c r="E164" s="7"/>
      <c r="F164" s="7"/>
      <c r="G164" s="8"/>
      <c r="I164" s="9"/>
      <c r="J164" s="7"/>
      <c r="K164" s="8"/>
      <c r="L164" s="55"/>
      <c r="M164" s="9"/>
      <c r="N164" s="7"/>
      <c r="O164" s="8"/>
      <c r="P164" s="55"/>
      <c r="Q164" s="9"/>
      <c r="R164" s="7"/>
      <c r="S164" s="8"/>
      <c r="T164" s="55"/>
      <c r="U164" s="9"/>
      <c r="V164" s="7"/>
      <c r="W164" s="8"/>
      <c r="Y164" s="121"/>
    </row>
    <row r="165" spans="1:25" x14ac:dyDescent="0.25">
      <c r="A165" s="31" t="s">
        <v>77</v>
      </c>
      <c r="C165" s="6"/>
      <c r="D165" s="7"/>
      <c r="E165" s="7"/>
      <c r="F165" s="7"/>
      <c r="G165" s="8"/>
      <c r="I165" s="9"/>
      <c r="J165" s="7"/>
      <c r="K165" s="8"/>
      <c r="L165" s="55"/>
      <c r="M165" s="9"/>
      <c r="N165" s="7"/>
      <c r="O165" s="8"/>
      <c r="P165" s="55"/>
      <c r="Q165" s="9"/>
      <c r="R165" s="7"/>
      <c r="S165" s="8"/>
      <c r="T165" s="55"/>
      <c r="U165" s="9"/>
      <c r="V165" s="7"/>
      <c r="W165" s="8"/>
      <c r="Y165" s="121"/>
    </row>
    <row r="166" spans="1:25" x14ac:dyDescent="0.25">
      <c r="A166" s="31" t="s">
        <v>78</v>
      </c>
      <c r="C166" s="6"/>
      <c r="D166" s="7"/>
      <c r="E166" s="7"/>
      <c r="F166" s="7"/>
      <c r="G166" s="8"/>
      <c r="I166" s="9"/>
      <c r="J166" s="7"/>
      <c r="K166" s="8"/>
      <c r="L166" s="55"/>
      <c r="M166" s="9"/>
      <c r="N166" s="7"/>
      <c r="O166" s="8"/>
      <c r="P166" s="55"/>
      <c r="Q166" s="9"/>
      <c r="R166" s="7"/>
      <c r="S166" s="8"/>
      <c r="T166" s="55"/>
      <c r="U166" s="9"/>
      <c r="V166" s="7"/>
      <c r="W166" s="8"/>
      <c r="Y166" s="121"/>
    </row>
    <row r="167" spans="1:25" x14ac:dyDescent="0.25">
      <c r="A167" s="31" t="s">
        <v>79</v>
      </c>
      <c r="C167" s="6"/>
      <c r="D167" s="7"/>
      <c r="E167" s="7"/>
      <c r="F167" s="7"/>
      <c r="G167" s="8"/>
      <c r="I167" s="9"/>
      <c r="J167" s="7"/>
      <c r="K167" s="8"/>
      <c r="L167" s="55"/>
      <c r="M167" s="9"/>
      <c r="N167" s="7"/>
      <c r="O167" s="8"/>
      <c r="P167" s="55"/>
      <c r="Q167" s="9"/>
      <c r="R167" s="7"/>
      <c r="S167" s="8"/>
      <c r="T167" s="55"/>
      <c r="U167" s="9"/>
      <c r="V167" s="7"/>
      <c r="W167" s="8"/>
      <c r="Y167" s="121"/>
    </row>
    <row r="168" spans="1:25" x14ac:dyDescent="0.25">
      <c r="A168" s="31" t="s">
        <v>80</v>
      </c>
      <c r="C168" s="6"/>
      <c r="D168" s="7"/>
      <c r="E168" s="7"/>
      <c r="F168" s="7"/>
      <c r="G168" s="8"/>
      <c r="I168" s="9"/>
      <c r="J168" s="7"/>
      <c r="K168" s="8"/>
      <c r="L168" s="55"/>
      <c r="M168" s="9"/>
      <c r="N168" s="7"/>
      <c r="O168" s="8"/>
      <c r="P168" s="55"/>
      <c r="Q168" s="9"/>
      <c r="R168" s="7"/>
      <c r="S168" s="8"/>
      <c r="T168" s="55"/>
      <c r="U168" s="9"/>
      <c r="V168" s="7"/>
      <c r="W168" s="8"/>
      <c r="Y168" s="121"/>
    </row>
    <row r="169" spans="1:25" x14ac:dyDescent="0.25">
      <c r="A169" s="31" t="s">
        <v>81</v>
      </c>
      <c r="C169" s="6"/>
      <c r="D169" s="7"/>
      <c r="E169" s="7"/>
      <c r="F169" s="7"/>
      <c r="G169" s="8"/>
      <c r="I169" s="9"/>
      <c r="J169" s="7"/>
      <c r="K169" s="8"/>
      <c r="L169" s="55"/>
      <c r="M169" s="9"/>
      <c r="N169" s="7"/>
      <c r="O169" s="8"/>
      <c r="P169" s="55"/>
      <c r="Q169" s="9"/>
      <c r="R169" s="7"/>
      <c r="S169" s="8"/>
      <c r="T169" s="55"/>
      <c r="U169" s="9"/>
      <c r="V169" s="7"/>
      <c r="W169" s="8"/>
      <c r="Y169" s="121"/>
    </row>
    <row r="170" spans="1:25" x14ac:dyDescent="0.25">
      <c r="A170" s="32" t="s">
        <v>82</v>
      </c>
      <c r="C170" s="19"/>
      <c r="D170" s="13"/>
      <c r="E170" s="13"/>
      <c r="F170" s="13"/>
      <c r="G170" s="14"/>
      <c r="I170" s="12"/>
      <c r="J170" s="13"/>
      <c r="K170" s="14"/>
      <c r="L170" s="55"/>
      <c r="M170" s="12"/>
      <c r="N170" s="13"/>
      <c r="O170" s="14"/>
      <c r="P170" s="55"/>
      <c r="Q170" s="12"/>
      <c r="R170" s="13"/>
      <c r="S170" s="14"/>
      <c r="T170" s="55"/>
      <c r="U170" s="12"/>
      <c r="V170" s="13"/>
      <c r="W170" s="14"/>
      <c r="Y170" s="121"/>
    </row>
    <row r="171" spans="1:25" ht="16.5" thickBot="1" x14ac:dyDescent="0.3">
      <c r="A171" s="22" t="s">
        <v>61</v>
      </c>
      <c r="C171" s="23">
        <f>SUM(C160:C170)</f>
        <v>0</v>
      </c>
      <c r="D171" s="24">
        <f>SUM(D160:D170)</f>
        <v>0</v>
      </c>
      <c r="E171" s="24">
        <f t="shared" ref="E171:F171" si="35">SUM(E160:E170)</f>
        <v>0</v>
      </c>
      <c r="F171" s="24">
        <f t="shared" si="35"/>
        <v>0</v>
      </c>
      <c r="G171" s="25">
        <f>SUM(G160:G170)</f>
        <v>0</v>
      </c>
      <c r="I171" s="23">
        <f>SUM(I160:I170)</f>
        <v>0</v>
      </c>
      <c r="J171" s="24">
        <f>SUM(J160:J170)</f>
        <v>0</v>
      </c>
      <c r="K171" s="25">
        <f>SUM(K160:K170)</f>
        <v>0</v>
      </c>
      <c r="L171" s="56"/>
      <c r="M171" s="23">
        <f>SUM(M160:M170)</f>
        <v>0</v>
      </c>
      <c r="N171" s="24">
        <f>SUM(N160:N170)</f>
        <v>0</v>
      </c>
      <c r="O171" s="25">
        <f>SUM(O160:O170)</f>
        <v>0</v>
      </c>
      <c r="P171" s="56"/>
      <c r="Q171" s="23">
        <f>SUM(Q160:Q170)</f>
        <v>0</v>
      </c>
      <c r="R171" s="24">
        <f>SUM(R160:R170)</f>
        <v>0</v>
      </c>
      <c r="S171" s="25">
        <f>SUM(S160:S170)</f>
        <v>0</v>
      </c>
      <c r="T171" s="56"/>
      <c r="U171" s="23">
        <f>SUM(U160:U170)</f>
        <v>0</v>
      </c>
      <c r="V171" s="24">
        <f>SUM(V160:V170)</f>
        <v>0</v>
      </c>
      <c r="W171" s="25">
        <f>SUM(W160:W170)</f>
        <v>0</v>
      </c>
      <c r="Y171" s="121"/>
    </row>
    <row r="174" spans="1:25" ht="15.75" thickBot="1" x14ac:dyDescent="0.3"/>
    <row r="175" spans="1:25" ht="15.75" x14ac:dyDescent="0.25">
      <c r="A175" s="122" t="s">
        <v>0</v>
      </c>
      <c r="C175" s="118" t="s">
        <v>67</v>
      </c>
      <c r="D175" s="119"/>
      <c r="E175" s="119"/>
      <c r="F175" s="119"/>
      <c r="G175" s="120"/>
      <c r="I175" s="118" t="s">
        <v>68</v>
      </c>
      <c r="J175" s="119"/>
      <c r="K175" s="120"/>
      <c r="L175" s="53"/>
      <c r="M175" s="118" t="s">
        <v>69</v>
      </c>
      <c r="N175" s="119"/>
      <c r="O175" s="120"/>
      <c r="P175" s="53"/>
      <c r="Q175" s="118" t="s">
        <v>70</v>
      </c>
      <c r="R175" s="119"/>
      <c r="S175" s="120"/>
      <c r="T175" s="53"/>
      <c r="U175" s="118" t="s">
        <v>57</v>
      </c>
      <c r="V175" s="119"/>
      <c r="W175" s="120"/>
      <c r="Y175" s="121" t="s">
        <v>21</v>
      </c>
    </row>
    <row r="176" spans="1:25" x14ac:dyDescent="0.25">
      <c r="A176" s="122"/>
      <c r="C176" s="28" t="s">
        <v>58</v>
      </c>
      <c r="D176" s="29" t="s">
        <v>59</v>
      </c>
      <c r="E176" s="29" t="s">
        <v>71</v>
      </c>
      <c r="F176" s="29" t="s">
        <v>60</v>
      </c>
      <c r="G176" s="30" t="s">
        <v>61</v>
      </c>
      <c r="I176" s="28" t="s">
        <v>58</v>
      </c>
      <c r="J176" s="29" t="s">
        <v>60</v>
      </c>
      <c r="K176" s="30" t="s">
        <v>61</v>
      </c>
      <c r="L176" s="54"/>
      <c r="M176" s="28" t="s">
        <v>62</v>
      </c>
      <c r="N176" s="29" t="s">
        <v>63</v>
      </c>
      <c r="O176" s="30" t="s">
        <v>61</v>
      </c>
      <c r="P176" s="54"/>
      <c r="Q176" s="28" t="s">
        <v>62</v>
      </c>
      <c r="R176" s="29" t="s">
        <v>63</v>
      </c>
      <c r="S176" s="30" t="s">
        <v>61</v>
      </c>
      <c r="T176" s="54"/>
      <c r="U176" s="28" t="s">
        <v>58</v>
      </c>
      <c r="V176" s="29" t="s">
        <v>60</v>
      </c>
      <c r="W176" s="30" t="s">
        <v>61</v>
      </c>
      <c r="Y176" s="121"/>
    </row>
    <row r="177" spans="1:27" x14ac:dyDescent="0.25">
      <c r="A177" s="31" t="s">
        <v>72</v>
      </c>
      <c r="C177" s="6"/>
      <c r="D177" s="7"/>
      <c r="E177" s="7"/>
      <c r="F177" s="7"/>
      <c r="G177" s="8"/>
      <c r="I177" s="9"/>
      <c r="J177" s="7"/>
      <c r="K177" s="8"/>
      <c r="L177" s="55"/>
      <c r="M177" s="9"/>
      <c r="N177" s="7"/>
      <c r="O177" s="8"/>
      <c r="P177" s="55"/>
      <c r="Q177" s="9"/>
      <c r="R177" s="7"/>
      <c r="S177" s="8"/>
      <c r="T177" s="55"/>
      <c r="U177" s="9"/>
      <c r="V177" s="7"/>
      <c r="W177" s="8"/>
      <c r="Y177" s="121"/>
    </row>
    <row r="178" spans="1:27" x14ac:dyDescent="0.25">
      <c r="A178" s="31" t="s">
        <v>73</v>
      </c>
      <c r="C178" s="6"/>
      <c r="D178" s="7"/>
      <c r="E178" s="7"/>
      <c r="F178" s="7"/>
      <c r="G178" s="8"/>
      <c r="I178" s="9"/>
      <c r="J178" s="7"/>
      <c r="K178" s="8"/>
      <c r="L178" s="55"/>
      <c r="M178" s="9"/>
      <c r="N178" s="7"/>
      <c r="O178" s="8"/>
      <c r="P178" s="55"/>
      <c r="Q178" s="9"/>
      <c r="R178" s="7"/>
      <c r="S178" s="8"/>
      <c r="T178" s="55"/>
      <c r="U178" s="9"/>
      <c r="V178" s="7"/>
      <c r="W178" s="8"/>
      <c r="Y178" s="121"/>
    </row>
    <row r="179" spans="1:27" x14ac:dyDescent="0.25">
      <c r="A179" s="31" t="s">
        <v>74</v>
      </c>
      <c r="C179" s="6"/>
      <c r="D179" s="7"/>
      <c r="E179" s="7"/>
      <c r="F179" s="7"/>
      <c r="G179" s="8"/>
      <c r="I179" s="9"/>
      <c r="J179" s="7"/>
      <c r="K179" s="8"/>
      <c r="L179" s="55"/>
      <c r="M179" s="9"/>
      <c r="N179" s="7"/>
      <c r="O179" s="8"/>
      <c r="P179" s="55"/>
      <c r="Q179" s="9"/>
      <c r="R179" s="7"/>
      <c r="S179" s="8"/>
      <c r="T179" s="55"/>
      <c r="U179" s="9"/>
      <c r="V179" s="7"/>
      <c r="W179" s="8"/>
      <c r="Y179" s="121"/>
    </row>
    <row r="180" spans="1:27" x14ac:dyDescent="0.25">
      <c r="A180" s="31" t="s">
        <v>75</v>
      </c>
      <c r="C180" s="6"/>
      <c r="D180" s="7"/>
      <c r="E180" s="7"/>
      <c r="F180" s="7"/>
      <c r="G180" s="8"/>
      <c r="I180" s="9"/>
      <c r="J180" s="7"/>
      <c r="K180" s="8"/>
      <c r="L180" s="55"/>
      <c r="M180" s="9"/>
      <c r="N180" s="7"/>
      <c r="O180" s="8"/>
      <c r="P180" s="55"/>
      <c r="Q180" s="9"/>
      <c r="R180" s="7"/>
      <c r="S180" s="8"/>
      <c r="T180" s="55"/>
      <c r="U180" s="9"/>
      <c r="V180" s="7"/>
      <c r="W180" s="8"/>
      <c r="Y180" s="121"/>
    </row>
    <row r="181" spans="1:27" x14ac:dyDescent="0.25">
      <c r="A181" s="31" t="s">
        <v>76</v>
      </c>
      <c r="C181" s="6"/>
      <c r="D181" s="7"/>
      <c r="E181" s="7"/>
      <c r="F181" s="7"/>
      <c r="G181" s="8"/>
      <c r="I181" s="9"/>
      <c r="J181" s="7"/>
      <c r="K181" s="8"/>
      <c r="L181" s="55"/>
      <c r="M181" s="9"/>
      <c r="N181" s="7"/>
      <c r="O181" s="8"/>
      <c r="P181" s="55"/>
      <c r="Q181" s="9"/>
      <c r="R181" s="7"/>
      <c r="S181" s="8"/>
      <c r="T181" s="55"/>
      <c r="U181" s="9"/>
      <c r="V181" s="7"/>
      <c r="W181" s="8"/>
      <c r="Y181" s="121"/>
    </row>
    <row r="182" spans="1:27" x14ac:dyDescent="0.25">
      <c r="A182" s="31" t="s">
        <v>77</v>
      </c>
      <c r="C182" s="6"/>
      <c r="D182" s="7"/>
      <c r="E182" s="7"/>
      <c r="F182" s="7"/>
      <c r="G182" s="8"/>
      <c r="I182" s="9"/>
      <c r="J182" s="7"/>
      <c r="K182" s="8"/>
      <c r="L182" s="55"/>
      <c r="M182" s="9"/>
      <c r="N182" s="7"/>
      <c r="O182" s="8"/>
      <c r="P182" s="55"/>
      <c r="Q182" s="9"/>
      <c r="R182" s="7"/>
      <c r="S182" s="8"/>
      <c r="T182" s="55"/>
      <c r="U182" s="9"/>
      <c r="V182" s="7"/>
      <c r="W182" s="8"/>
      <c r="Y182" s="121"/>
    </row>
    <row r="183" spans="1:27" x14ac:dyDescent="0.25">
      <c r="A183" s="31" t="s">
        <v>78</v>
      </c>
      <c r="C183" s="6"/>
      <c r="D183" s="7"/>
      <c r="E183" s="7"/>
      <c r="F183" s="7"/>
      <c r="G183" s="8"/>
      <c r="I183" s="9"/>
      <c r="J183" s="7"/>
      <c r="K183" s="8"/>
      <c r="L183" s="55"/>
      <c r="M183" s="9"/>
      <c r="N183" s="7"/>
      <c r="O183" s="8"/>
      <c r="P183" s="55"/>
      <c r="Q183" s="9"/>
      <c r="R183" s="7"/>
      <c r="S183" s="8"/>
      <c r="T183" s="55"/>
      <c r="U183" s="9"/>
      <c r="V183" s="7"/>
      <c r="W183" s="8"/>
      <c r="Y183" s="121"/>
    </row>
    <row r="184" spans="1:27" x14ac:dyDescent="0.25">
      <c r="A184" s="31" t="s">
        <v>79</v>
      </c>
      <c r="C184" s="6"/>
      <c r="D184" s="7"/>
      <c r="E184" s="7"/>
      <c r="F184" s="7"/>
      <c r="G184" s="8"/>
      <c r="I184" s="9"/>
      <c r="J184" s="7"/>
      <c r="K184" s="8"/>
      <c r="L184" s="55"/>
      <c r="M184" s="9"/>
      <c r="N184" s="7"/>
      <c r="O184" s="8"/>
      <c r="P184" s="55"/>
      <c r="Q184" s="9"/>
      <c r="R184" s="7"/>
      <c r="S184" s="8"/>
      <c r="T184" s="55"/>
      <c r="U184" s="9"/>
      <c r="V184" s="7"/>
      <c r="W184" s="8"/>
      <c r="Y184" s="121"/>
    </row>
    <row r="185" spans="1:27" x14ac:dyDescent="0.25">
      <c r="A185" s="31" t="s">
        <v>80</v>
      </c>
      <c r="C185" s="6"/>
      <c r="D185" s="7"/>
      <c r="E185" s="7"/>
      <c r="F185" s="7"/>
      <c r="G185" s="8"/>
      <c r="I185" s="9"/>
      <c r="J185" s="7"/>
      <c r="K185" s="8"/>
      <c r="L185" s="55"/>
      <c r="M185" s="9"/>
      <c r="N185" s="7"/>
      <c r="O185" s="8"/>
      <c r="P185" s="55"/>
      <c r="Q185" s="9"/>
      <c r="R185" s="7"/>
      <c r="S185" s="8"/>
      <c r="T185" s="55"/>
      <c r="U185" s="9"/>
      <c r="V185" s="7"/>
      <c r="W185" s="8"/>
      <c r="Y185" s="121"/>
    </row>
    <row r="186" spans="1:27" x14ac:dyDescent="0.25">
      <c r="A186" s="31" t="s">
        <v>81</v>
      </c>
      <c r="C186" s="6"/>
      <c r="D186" s="7"/>
      <c r="E186" s="7"/>
      <c r="F186" s="7"/>
      <c r="G186" s="8"/>
      <c r="I186" s="9"/>
      <c r="J186" s="7"/>
      <c r="K186" s="8"/>
      <c r="L186" s="55"/>
      <c r="M186" s="9"/>
      <c r="N186" s="7"/>
      <c r="O186" s="8"/>
      <c r="P186" s="55"/>
      <c r="Q186" s="9"/>
      <c r="R186" s="7"/>
      <c r="S186" s="8"/>
      <c r="T186" s="55"/>
      <c r="U186" s="9"/>
      <c r="V186" s="7"/>
      <c r="W186" s="8"/>
      <c r="Y186" s="121"/>
    </row>
    <row r="187" spans="1:27" x14ac:dyDescent="0.25">
      <c r="A187" s="32" t="s">
        <v>82</v>
      </c>
      <c r="C187" s="19"/>
      <c r="D187" s="13"/>
      <c r="E187" s="13"/>
      <c r="F187" s="13"/>
      <c r="G187" s="14"/>
      <c r="I187" s="12"/>
      <c r="J187" s="13"/>
      <c r="K187" s="14"/>
      <c r="L187" s="55"/>
      <c r="M187" s="12"/>
      <c r="N187" s="13"/>
      <c r="O187" s="14"/>
      <c r="P187" s="55"/>
      <c r="Q187" s="12"/>
      <c r="R187" s="13"/>
      <c r="S187" s="14"/>
      <c r="T187" s="55"/>
      <c r="U187" s="12"/>
      <c r="V187" s="13"/>
      <c r="W187" s="14"/>
      <c r="Y187" s="121"/>
    </row>
    <row r="188" spans="1:27" ht="16.5" thickBot="1" x14ac:dyDescent="0.3">
      <c r="A188" s="22" t="s">
        <v>61</v>
      </c>
      <c r="C188" s="23">
        <f>SUM(C177:C187)</f>
        <v>0</v>
      </c>
      <c r="D188" s="24">
        <f>SUM(D177:D187)</f>
        <v>0</v>
      </c>
      <c r="E188" s="24">
        <f t="shared" ref="E188:F188" si="36">SUM(E177:E187)</f>
        <v>0</v>
      </c>
      <c r="F188" s="24">
        <f t="shared" si="36"/>
        <v>0</v>
      </c>
      <c r="G188" s="25">
        <f>SUM(G177:G187)</f>
        <v>0</v>
      </c>
      <c r="I188" s="23">
        <f>SUM(I177:I187)</f>
        <v>0</v>
      </c>
      <c r="J188" s="24">
        <f>SUM(J177:J187)</f>
        <v>0</v>
      </c>
      <c r="K188" s="25">
        <f>SUM(K177:K187)</f>
        <v>0</v>
      </c>
      <c r="L188" s="56"/>
      <c r="M188" s="23">
        <f>SUM(M177:M187)</f>
        <v>0</v>
      </c>
      <c r="N188" s="24">
        <f>SUM(N177:N187)</f>
        <v>0</v>
      </c>
      <c r="O188" s="25">
        <f>SUM(O177:O187)</f>
        <v>0</v>
      </c>
      <c r="P188" s="56"/>
      <c r="Q188" s="23">
        <f>SUM(Q177:Q187)</f>
        <v>0</v>
      </c>
      <c r="R188" s="24">
        <f>SUM(R177:R187)</f>
        <v>0</v>
      </c>
      <c r="S188" s="25">
        <f>SUM(S177:S187)</f>
        <v>0</v>
      </c>
      <c r="T188" s="56"/>
      <c r="U188" s="23">
        <f>SUM(U177:U187)</f>
        <v>0</v>
      </c>
      <c r="V188" s="24">
        <f>SUM(V177:V187)</f>
        <v>0</v>
      </c>
      <c r="W188" s="25">
        <f>SUM(W177:W187)</f>
        <v>0</v>
      </c>
      <c r="Y188" s="121"/>
    </row>
    <row r="191" spans="1:27" ht="15.75" thickBot="1" x14ac:dyDescent="0.3"/>
    <row r="192" spans="1:27" ht="15.75" x14ac:dyDescent="0.25">
      <c r="A192" s="122" t="s">
        <v>0</v>
      </c>
      <c r="C192" s="118" t="s">
        <v>67</v>
      </c>
      <c r="D192" s="119"/>
      <c r="E192" s="119"/>
      <c r="F192" s="119"/>
      <c r="G192" s="120"/>
      <c r="I192" s="118" t="s">
        <v>68</v>
      </c>
      <c r="J192" s="119"/>
      <c r="K192" s="120"/>
      <c r="L192" s="53"/>
      <c r="M192" s="118" t="s">
        <v>69</v>
      </c>
      <c r="N192" s="119"/>
      <c r="O192" s="120"/>
      <c r="P192" s="53"/>
      <c r="Q192" s="118" t="s">
        <v>70</v>
      </c>
      <c r="R192" s="119"/>
      <c r="S192" s="120"/>
      <c r="T192" s="53"/>
      <c r="U192" s="118" t="s">
        <v>57</v>
      </c>
      <c r="V192" s="119"/>
      <c r="W192" s="120"/>
      <c r="Y192" s="121" t="s">
        <v>22</v>
      </c>
      <c r="AA192" s="60"/>
    </row>
    <row r="193" spans="1:25" x14ac:dyDescent="0.25">
      <c r="A193" s="122"/>
      <c r="C193" s="28" t="s">
        <v>58</v>
      </c>
      <c r="D193" s="29" t="s">
        <v>59</v>
      </c>
      <c r="E193" s="29" t="s">
        <v>71</v>
      </c>
      <c r="F193" s="29" t="s">
        <v>60</v>
      </c>
      <c r="G193" s="30" t="s">
        <v>61</v>
      </c>
      <c r="I193" s="28" t="s">
        <v>58</v>
      </c>
      <c r="J193" s="29" t="s">
        <v>60</v>
      </c>
      <c r="K193" s="30" t="s">
        <v>61</v>
      </c>
      <c r="L193" s="54"/>
      <c r="M193" s="28" t="s">
        <v>62</v>
      </c>
      <c r="N193" s="29" t="s">
        <v>63</v>
      </c>
      <c r="O193" s="30" t="s">
        <v>61</v>
      </c>
      <c r="P193" s="54"/>
      <c r="Q193" s="28" t="s">
        <v>62</v>
      </c>
      <c r="R193" s="29" t="s">
        <v>63</v>
      </c>
      <c r="S193" s="30" t="s">
        <v>61</v>
      </c>
      <c r="T193" s="54"/>
      <c r="U193" s="28" t="s">
        <v>58</v>
      </c>
      <c r="V193" s="29" t="s">
        <v>60</v>
      </c>
      <c r="W193" s="30" t="s">
        <v>61</v>
      </c>
      <c r="Y193" s="121"/>
    </row>
    <row r="194" spans="1:25" x14ac:dyDescent="0.25">
      <c r="A194" s="31" t="s">
        <v>72</v>
      </c>
      <c r="C194" s="6"/>
      <c r="D194" s="7"/>
      <c r="E194" s="7"/>
      <c r="F194" s="7"/>
      <c r="G194" s="8"/>
      <c r="I194" s="9"/>
      <c r="J194" s="7"/>
      <c r="K194" s="8"/>
      <c r="L194" s="55"/>
      <c r="M194" s="9"/>
      <c r="N194" s="7"/>
      <c r="O194" s="8"/>
      <c r="P194" s="55"/>
      <c r="Q194" s="9"/>
      <c r="R194" s="7"/>
      <c r="S194" s="8"/>
      <c r="T194" s="55"/>
      <c r="U194" s="9"/>
      <c r="V194" s="7"/>
      <c r="W194" s="8"/>
      <c r="Y194" s="121"/>
    </row>
    <row r="195" spans="1:25" x14ac:dyDescent="0.25">
      <c r="A195" s="31" t="s">
        <v>73</v>
      </c>
      <c r="C195" s="6"/>
      <c r="D195" s="7"/>
      <c r="E195" s="7"/>
      <c r="F195" s="7"/>
      <c r="G195" s="8"/>
      <c r="I195" s="9"/>
      <c r="J195" s="7"/>
      <c r="K195" s="8"/>
      <c r="L195" s="55"/>
      <c r="M195" s="9"/>
      <c r="N195" s="7"/>
      <c r="O195" s="8"/>
      <c r="P195" s="55"/>
      <c r="Q195" s="9"/>
      <c r="R195" s="7"/>
      <c r="S195" s="8"/>
      <c r="T195" s="55"/>
      <c r="U195" s="9"/>
      <c r="V195" s="7"/>
      <c r="W195" s="8"/>
      <c r="Y195" s="121"/>
    </row>
    <row r="196" spans="1:25" x14ac:dyDescent="0.25">
      <c r="A196" s="31" t="s">
        <v>74</v>
      </c>
      <c r="C196" s="6"/>
      <c r="D196" s="7"/>
      <c r="E196" s="7"/>
      <c r="F196" s="7"/>
      <c r="G196" s="8"/>
      <c r="I196" s="9"/>
      <c r="J196" s="7"/>
      <c r="K196" s="8"/>
      <c r="L196" s="55"/>
      <c r="M196" s="9"/>
      <c r="N196" s="7"/>
      <c r="O196" s="8"/>
      <c r="P196" s="55"/>
      <c r="Q196" s="9"/>
      <c r="R196" s="7"/>
      <c r="S196" s="8"/>
      <c r="T196" s="55"/>
      <c r="U196" s="9"/>
      <c r="V196" s="7"/>
      <c r="W196" s="8"/>
      <c r="Y196" s="121"/>
    </row>
    <row r="197" spans="1:25" x14ac:dyDescent="0.25">
      <c r="A197" s="31" t="s">
        <v>75</v>
      </c>
      <c r="C197" s="6"/>
      <c r="D197" s="7"/>
      <c r="E197" s="7"/>
      <c r="F197" s="7"/>
      <c r="G197" s="8"/>
      <c r="I197" s="9"/>
      <c r="J197" s="7"/>
      <c r="K197" s="8"/>
      <c r="L197" s="55"/>
      <c r="M197" s="9"/>
      <c r="N197" s="7"/>
      <c r="O197" s="8"/>
      <c r="P197" s="55"/>
      <c r="Q197" s="9"/>
      <c r="R197" s="7"/>
      <c r="S197" s="8"/>
      <c r="T197" s="55"/>
      <c r="U197" s="9"/>
      <c r="V197" s="7"/>
      <c r="W197" s="8"/>
      <c r="Y197" s="121"/>
    </row>
    <row r="198" spans="1:25" x14ac:dyDescent="0.25">
      <c r="A198" s="31" t="s">
        <v>76</v>
      </c>
      <c r="C198" s="6"/>
      <c r="D198" s="7"/>
      <c r="E198" s="7"/>
      <c r="F198" s="7"/>
      <c r="G198" s="8"/>
      <c r="I198" s="9"/>
      <c r="J198" s="7"/>
      <c r="K198" s="8"/>
      <c r="L198" s="55"/>
      <c r="M198" s="9"/>
      <c r="N198" s="7"/>
      <c r="O198" s="8"/>
      <c r="P198" s="55"/>
      <c r="Q198" s="9"/>
      <c r="R198" s="7"/>
      <c r="S198" s="8"/>
      <c r="T198" s="55"/>
      <c r="U198" s="9"/>
      <c r="V198" s="7"/>
      <c r="W198" s="8"/>
      <c r="Y198" s="121"/>
    </row>
    <row r="199" spans="1:25" x14ac:dyDescent="0.25">
      <c r="A199" s="31" t="s">
        <v>77</v>
      </c>
      <c r="C199" s="6"/>
      <c r="D199" s="7"/>
      <c r="E199" s="7"/>
      <c r="F199" s="7"/>
      <c r="G199" s="8"/>
      <c r="I199" s="9"/>
      <c r="J199" s="7"/>
      <c r="K199" s="8"/>
      <c r="L199" s="55"/>
      <c r="M199" s="9"/>
      <c r="N199" s="7"/>
      <c r="O199" s="8"/>
      <c r="P199" s="55"/>
      <c r="Q199" s="9"/>
      <c r="R199" s="7"/>
      <c r="S199" s="8"/>
      <c r="T199" s="55"/>
      <c r="U199" s="9"/>
      <c r="V199" s="7"/>
      <c r="W199" s="8"/>
      <c r="Y199" s="121"/>
    </row>
    <row r="200" spans="1:25" x14ac:dyDescent="0.25">
      <c r="A200" s="31" t="s">
        <v>78</v>
      </c>
      <c r="C200" s="6"/>
      <c r="D200" s="7"/>
      <c r="E200" s="7"/>
      <c r="F200" s="7"/>
      <c r="G200" s="8"/>
      <c r="I200" s="9"/>
      <c r="J200" s="7"/>
      <c r="K200" s="8"/>
      <c r="L200" s="55"/>
      <c r="M200" s="9"/>
      <c r="N200" s="7"/>
      <c r="O200" s="8"/>
      <c r="P200" s="55"/>
      <c r="Q200" s="9"/>
      <c r="R200" s="7"/>
      <c r="S200" s="8"/>
      <c r="T200" s="55"/>
      <c r="U200" s="9"/>
      <c r="V200" s="7"/>
      <c r="W200" s="8"/>
      <c r="Y200" s="121"/>
    </row>
    <row r="201" spans="1:25" x14ac:dyDescent="0.25">
      <c r="A201" s="31" t="s">
        <v>79</v>
      </c>
      <c r="C201" s="6"/>
      <c r="D201" s="7"/>
      <c r="E201" s="7"/>
      <c r="F201" s="7"/>
      <c r="G201" s="8"/>
      <c r="I201" s="9"/>
      <c r="J201" s="7"/>
      <c r="K201" s="8"/>
      <c r="L201" s="55"/>
      <c r="M201" s="9"/>
      <c r="N201" s="7"/>
      <c r="O201" s="8"/>
      <c r="P201" s="55"/>
      <c r="Q201" s="9"/>
      <c r="R201" s="7"/>
      <c r="S201" s="8"/>
      <c r="T201" s="55"/>
      <c r="U201" s="9"/>
      <c r="V201" s="7"/>
      <c r="W201" s="8"/>
      <c r="Y201" s="121"/>
    </row>
    <row r="202" spans="1:25" x14ac:dyDescent="0.25">
      <c r="A202" s="31" t="s">
        <v>80</v>
      </c>
      <c r="C202" s="6"/>
      <c r="D202" s="7"/>
      <c r="E202" s="7"/>
      <c r="F202" s="7"/>
      <c r="G202" s="8"/>
      <c r="I202" s="9"/>
      <c r="J202" s="7"/>
      <c r="K202" s="8"/>
      <c r="L202" s="55"/>
      <c r="M202" s="9"/>
      <c r="N202" s="7"/>
      <c r="O202" s="8"/>
      <c r="P202" s="55"/>
      <c r="Q202" s="9"/>
      <c r="R202" s="7"/>
      <c r="S202" s="8"/>
      <c r="T202" s="55"/>
      <c r="U202" s="9"/>
      <c r="V202" s="7"/>
      <c r="W202" s="8"/>
      <c r="Y202" s="121"/>
    </row>
    <row r="203" spans="1:25" x14ac:dyDescent="0.25">
      <c r="A203" s="31" t="s">
        <v>81</v>
      </c>
      <c r="C203" s="6"/>
      <c r="D203" s="7"/>
      <c r="E203" s="7"/>
      <c r="F203" s="7"/>
      <c r="G203" s="8"/>
      <c r="I203" s="9"/>
      <c r="J203" s="7"/>
      <c r="K203" s="8"/>
      <c r="L203" s="55"/>
      <c r="M203" s="9"/>
      <c r="N203" s="7"/>
      <c r="O203" s="8"/>
      <c r="P203" s="55"/>
      <c r="Q203" s="9"/>
      <c r="R203" s="7"/>
      <c r="S203" s="8"/>
      <c r="T203" s="55"/>
      <c r="U203" s="9"/>
      <c r="V203" s="7"/>
      <c r="W203" s="8"/>
      <c r="Y203" s="121"/>
    </row>
    <row r="204" spans="1:25" x14ac:dyDescent="0.25">
      <c r="A204" s="32" t="s">
        <v>82</v>
      </c>
      <c r="C204" s="19"/>
      <c r="D204" s="13"/>
      <c r="E204" s="13"/>
      <c r="F204" s="13"/>
      <c r="G204" s="14"/>
      <c r="I204" s="12"/>
      <c r="J204" s="13"/>
      <c r="K204" s="14"/>
      <c r="L204" s="55"/>
      <c r="M204" s="12"/>
      <c r="N204" s="13"/>
      <c r="O204" s="14"/>
      <c r="P204" s="55"/>
      <c r="Q204" s="12"/>
      <c r="R204" s="13"/>
      <c r="S204" s="14"/>
      <c r="T204" s="55"/>
      <c r="U204" s="12"/>
      <c r="V204" s="13"/>
      <c r="W204" s="14"/>
      <c r="Y204" s="121"/>
    </row>
    <row r="205" spans="1:25" ht="16.5" thickBot="1" x14ac:dyDescent="0.3">
      <c r="A205" s="22" t="s">
        <v>61</v>
      </c>
      <c r="C205" s="23">
        <f>SUM(C194:C204)</f>
        <v>0</v>
      </c>
      <c r="D205" s="24">
        <f>SUM(D194:D204)</f>
        <v>0</v>
      </c>
      <c r="E205" s="24">
        <f t="shared" ref="E205:F205" si="37">SUM(E194:E204)</f>
        <v>0</v>
      </c>
      <c r="F205" s="24">
        <f t="shared" si="37"/>
        <v>0</v>
      </c>
      <c r="G205" s="25">
        <f>SUM(G194:G204)</f>
        <v>0</v>
      </c>
      <c r="I205" s="23">
        <f>SUM(I194:I204)</f>
        <v>0</v>
      </c>
      <c r="J205" s="24">
        <f>SUM(J194:J204)</f>
        <v>0</v>
      </c>
      <c r="K205" s="25">
        <f>SUM(K194:K204)</f>
        <v>0</v>
      </c>
      <c r="L205" s="56"/>
      <c r="M205" s="23">
        <f>SUM(M194:M204)</f>
        <v>0</v>
      </c>
      <c r="N205" s="24">
        <f>SUM(N194:N204)</f>
        <v>0</v>
      </c>
      <c r="O205" s="25">
        <f>SUM(O194:O204)</f>
        <v>0</v>
      </c>
      <c r="P205" s="56"/>
      <c r="Q205" s="23">
        <f>SUM(Q194:Q204)</f>
        <v>0</v>
      </c>
      <c r="R205" s="24">
        <f>SUM(R194:R204)</f>
        <v>0</v>
      </c>
      <c r="S205" s="25">
        <f>SUM(S194:S204)</f>
        <v>0</v>
      </c>
      <c r="T205" s="56"/>
      <c r="U205" s="23">
        <f>SUM(U194:U204)</f>
        <v>0</v>
      </c>
      <c r="V205" s="24">
        <f>SUM(V194:V204)</f>
        <v>0</v>
      </c>
      <c r="W205" s="25">
        <f>SUM(W194:W204)</f>
        <v>0</v>
      </c>
      <c r="Y205" s="121"/>
    </row>
    <row r="208" spans="1:25" ht="15.75" thickBot="1" x14ac:dyDescent="0.3"/>
    <row r="209" spans="1:25" ht="15.75" x14ac:dyDescent="0.25">
      <c r="A209" s="122" t="s">
        <v>0</v>
      </c>
      <c r="C209" s="118" t="s">
        <v>67</v>
      </c>
      <c r="D209" s="119"/>
      <c r="E209" s="119"/>
      <c r="F209" s="119"/>
      <c r="G209" s="120"/>
      <c r="I209" s="118" t="s">
        <v>68</v>
      </c>
      <c r="J209" s="119"/>
      <c r="K209" s="120"/>
      <c r="L209" s="53"/>
      <c r="M209" s="118" t="s">
        <v>69</v>
      </c>
      <c r="N209" s="119"/>
      <c r="O209" s="120"/>
      <c r="P209" s="53"/>
      <c r="Q209" s="118" t="s">
        <v>70</v>
      </c>
      <c r="R209" s="119"/>
      <c r="S209" s="120"/>
      <c r="T209" s="53"/>
      <c r="U209" s="118" t="s">
        <v>57</v>
      </c>
      <c r="V209" s="119"/>
      <c r="W209" s="120"/>
      <c r="Y209" s="121" t="s">
        <v>23</v>
      </c>
    </row>
    <row r="210" spans="1:25" x14ac:dyDescent="0.25">
      <c r="A210" s="122"/>
      <c r="C210" s="28" t="s">
        <v>58</v>
      </c>
      <c r="D210" s="29" t="s">
        <v>59</v>
      </c>
      <c r="E210" s="29" t="s">
        <v>71</v>
      </c>
      <c r="F210" s="29" t="s">
        <v>60</v>
      </c>
      <c r="G210" s="30" t="s">
        <v>61</v>
      </c>
      <c r="I210" s="28" t="s">
        <v>58</v>
      </c>
      <c r="J210" s="29" t="s">
        <v>60</v>
      </c>
      <c r="K210" s="30" t="s">
        <v>61</v>
      </c>
      <c r="L210" s="54"/>
      <c r="M210" s="28" t="s">
        <v>62</v>
      </c>
      <c r="N210" s="29" t="s">
        <v>63</v>
      </c>
      <c r="O210" s="30" t="s">
        <v>61</v>
      </c>
      <c r="P210" s="54"/>
      <c r="Q210" s="28" t="s">
        <v>62</v>
      </c>
      <c r="R210" s="29" t="s">
        <v>63</v>
      </c>
      <c r="S210" s="30" t="s">
        <v>61</v>
      </c>
      <c r="T210" s="54"/>
      <c r="U210" s="28" t="s">
        <v>58</v>
      </c>
      <c r="V210" s="29" t="s">
        <v>60</v>
      </c>
      <c r="W210" s="30" t="s">
        <v>61</v>
      </c>
      <c r="Y210" s="121"/>
    </row>
    <row r="211" spans="1:25" x14ac:dyDescent="0.25">
      <c r="A211" s="31" t="s">
        <v>72</v>
      </c>
      <c r="C211" s="6"/>
      <c r="D211" s="7"/>
      <c r="E211" s="7"/>
      <c r="F211" s="7"/>
      <c r="G211" s="8"/>
      <c r="I211" s="9"/>
      <c r="J211" s="7"/>
      <c r="K211" s="8"/>
      <c r="L211" s="55"/>
      <c r="M211" s="9"/>
      <c r="N211" s="7"/>
      <c r="O211" s="8"/>
      <c r="P211" s="55"/>
      <c r="Q211" s="9"/>
      <c r="R211" s="7"/>
      <c r="S211" s="8"/>
      <c r="T211" s="55"/>
      <c r="U211" s="9"/>
      <c r="V211" s="7"/>
      <c r="W211" s="8"/>
      <c r="Y211" s="121"/>
    </row>
    <row r="212" spans="1:25" x14ac:dyDescent="0.25">
      <c r="A212" s="31" t="s">
        <v>73</v>
      </c>
      <c r="C212" s="6"/>
      <c r="D212" s="7"/>
      <c r="E212" s="7"/>
      <c r="F212" s="7"/>
      <c r="G212" s="8"/>
      <c r="I212" s="9"/>
      <c r="J212" s="7"/>
      <c r="K212" s="8"/>
      <c r="L212" s="55"/>
      <c r="M212" s="9"/>
      <c r="N212" s="7"/>
      <c r="O212" s="8"/>
      <c r="P212" s="55"/>
      <c r="Q212" s="9"/>
      <c r="R212" s="7"/>
      <c r="S212" s="8"/>
      <c r="T212" s="55"/>
      <c r="U212" s="9"/>
      <c r="V212" s="7"/>
      <c r="W212" s="8"/>
      <c r="Y212" s="121"/>
    </row>
    <row r="213" spans="1:25" x14ac:dyDescent="0.25">
      <c r="A213" s="31" t="s">
        <v>74</v>
      </c>
      <c r="C213" s="6"/>
      <c r="D213" s="7"/>
      <c r="E213" s="7"/>
      <c r="F213" s="7"/>
      <c r="G213" s="8"/>
      <c r="I213" s="9"/>
      <c r="J213" s="7"/>
      <c r="K213" s="8"/>
      <c r="L213" s="55"/>
      <c r="M213" s="9"/>
      <c r="N213" s="7"/>
      <c r="O213" s="8"/>
      <c r="P213" s="55"/>
      <c r="Q213" s="9"/>
      <c r="R213" s="7"/>
      <c r="S213" s="8"/>
      <c r="T213" s="55"/>
      <c r="U213" s="9"/>
      <c r="V213" s="7"/>
      <c r="W213" s="8"/>
      <c r="Y213" s="121"/>
    </row>
    <row r="214" spans="1:25" x14ac:dyDescent="0.25">
      <c r="A214" s="31" t="s">
        <v>75</v>
      </c>
      <c r="C214" s="6"/>
      <c r="D214" s="7"/>
      <c r="E214" s="7"/>
      <c r="F214" s="7"/>
      <c r="G214" s="8"/>
      <c r="I214" s="9"/>
      <c r="J214" s="7"/>
      <c r="K214" s="8"/>
      <c r="L214" s="55"/>
      <c r="M214" s="9"/>
      <c r="N214" s="7"/>
      <c r="O214" s="8"/>
      <c r="P214" s="55"/>
      <c r="Q214" s="9"/>
      <c r="R214" s="7"/>
      <c r="S214" s="8"/>
      <c r="T214" s="55"/>
      <c r="U214" s="9"/>
      <c r="V214" s="7"/>
      <c r="W214" s="8"/>
      <c r="Y214" s="121"/>
    </row>
    <row r="215" spans="1:25" x14ac:dyDescent="0.25">
      <c r="A215" s="31" t="s">
        <v>76</v>
      </c>
      <c r="C215" s="6"/>
      <c r="D215" s="7"/>
      <c r="E215" s="7"/>
      <c r="F215" s="7"/>
      <c r="G215" s="8"/>
      <c r="I215" s="9"/>
      <c r="J215" s="7"/>
      <c r="K215" s="8"/>
      <c r="L215" s="55"/>
      <c r="M215" s="9"/>
      <c r="N215" s="7"/>
      <c r="O215" s="8"/>
      <c r="P215" s="55"/>
      <c r="Q215" s="9"/>
      <c r="R215" s="7"/>
      <c r="S215" s="8"/>
      <c r="T215" s="55"/>
      <c r="U215" s="9"/>
      <c r="V215" s="7"/>
      <c r="W215" s="8"/>
      <c r="Y215" s="121"/>
    </row>
    <row r="216" spans="1:25" x14ac:dyDescent="0.25">
      <c r="A216" s="31" t="s">
        <v>77</v>
      </c>
      <c r="C216" s="6"/>
      <c r="D216" s="7"/>
      <c r="E216" s="7"/>
      <c r="F216" s="7"/>
      <c r="G216" s="8"/>
      <c r="I216" s="9"/>
      <c r="J216" s="7"/>
      <c r="K216" s="8"/>
      <c r="L216" s="55"/>
      <c r="M216" s="9"/>
      <c r="N216" s="7"/>
      <c r="O216" s="8"/>
      <c r="P216" s="55"/>
      <c r="Q216" s="9"/>
      <c r="R216" s="7"/>
      <c r="S216" s="8"/>
      <c r="T216" s="55"/>
      <c r="U216" s="9"/>
      <c r="V216" s="7"/>
      <c r="W216" s="8"/>
      <c r="Y216" s="121"/>
    </row>
    <row r="217" spans="1:25" x14ac:dyDescent="0.25">
      <c r="A217" s="31" t="s">
        <v>78</v>
      </c>
      <c r="C217" s="6"/>
      <c r="D217" s="7"/>
      <c r="E217" s="7"/>
      <c r="F217" s="7"/>
      <c r="G217" s="8"/>
      <c r="I217" s="9"/>
      <c r="J217" s="7"/>
      <c r="K217" s="8"/>
      <c r="L217" s="55"/>
      <c r="M217" s="9"/>
      <c r="N217" s="7"/>
      <c r="O217" s="8"/>
      <c r="P217" s="55"/>
      <c r="Q217" s="9"/>
      <c r="R217" s="7"/>
      <c r="S217" s="8"/>
      <c r="T217" s="55"/>
      <c r="U217" s="9"/>
      <c r="V217" s="7"/>
      <c r="W217" s="8"/>
      <c r="Y217" s="121"/>
    </row>
    <row r="218" spans="1:25" x14ac:dyDescent="0.25">
      <c r="A218" s="31" t="s">
        <v>79</v>
      </c>
      <c r="C218" s="6"/>
      <c r="D218" s="7"/>
      <c r="E218" s="7"/>
      <c r="F218" s="7"/>
      <c r="G218" s="8"/>
      <c r="I218" s="9"/>
      <c r="J218" s="7"/>
      <c r="K218" s="8"/>
      <c r="L218" s="55"/>
      <c r="M218" s="9"/>
      <c r="N218" s="7"/>
      <c r="O218" s="8"/>
      <c r="P218" s="55"/>
      <c r="Q218" s="9"/>
      <c r="R218" s="7"/>
      <c r="S218" s="8"/>
      <c r="T218" s="55"/>
      <c r="U218" s="9"/>
      <c r="V218" s="7"/>
      <c r="W218" s="8"/>
      <c r="Y218" s="121"/>
    </row>
    <row r="219" spans="1:25" x14ac:dyDescent="0.25">
      <c r="A219" s="31" t="s">
        <v>80</v>
      </c>
      <c r="C219" s="6"/>
      <c r="D219" s="7"/>
      <c r="E219" s="7"/>
      <c r="F219" s="7"/>
      <c r="G219" s="8"/>
      <c r="I219" s="9"/>
      <c r="J219" s="7"/>
      <c r="K219" s="8"/>
      <c r="L219" s="55"/>
      <c r="M219" s="9"/>
      <c r="N219" s="7"/>
      <c r="O219" s="8"/>
      <c r="P219" s="55"/>
      <c r="Q219" s="9"/>
      <c r="R219" s="7"/>
      <c r="S219" s="8"/>
      <c r="T219" s="55"/>
      <c r="U219" s="9"/>
      <c r="V219" s="7"/>
      <c r="W219" s="8"/>
      <c r="Y219" s="121"/>
    </row>
    <row r="220" spans="1:25" x14ac:dyDescent="0.25">
      <c r="A220" s="31" t="s">
        <v>81</v>
      </c>
      <c r="C220" s="6"/>
      <c r="D220" s="7"/>
      <c r="E220" s="7"/>
      <c r="F220" s="7"/>
      <c r="G220" s="8"/>
      <c r="I220" s="9"/>
      <c r="J220" s="7"/>
      <c r="K220" s="8"/>
      <c r="L220" s="55"/>
      <c r="M220" s="9"/>
      <c r="N220" s="7"/>
      <c r="O220" s="8"/>
      <c r="P220" s="55"/>
      <c r="Q220" s="9"/>
      <c r="R220" s="7"/>
      <c r="S220" s="8"/>
      <c r="T220" s="55"/>
      <c r="U220" s="9"/>
      <c r="V220" s="7"/>
      <c r="W220" s="8"/>
      <c r="Y220" s="121"/>
    </row>
    <row r="221" spans="1:25" x14ac:dyDescent="0.25">
      <c r="A221" s="32" t="s">
        <v>82</v>
      </c>
      <c r="C221" s="19"/>
      <c r="D221" s="13"/>
      <c r="E221" s="13"/>
      <c r="F221" s="13"/>
      <c r="G221" s="14"/>
      <c r="I221" s="12"/>
      <c r="J221" s="13"/>
      <c r="K221" s="14"/>
      <c r="L221" s="55"/>
      <c r="M221" s="12"/>
      <c r="N221" s="13"/>
      <c r="O221" s="14"/>
      <c r="P221" s="55"/>
      <c r="Q221" s="12"/>
      <c r="R221" s="13"/>
      <c r="S221" s="14"/>
      <c r="T221" s="55"/>
      <c r="U221" s="12"/>
      <c r="V221" s="13"/>
      <c r="W221" s="14"/>
      <c r="Y221" s="121"/>
    </row>
    <row r="222" spans="1:25" ht="16.5" thickBot="1" x14ac:dyDescent="0.3">
      <c r="A222" s="22" t="s">
        <v>61</v>
      </c>
      <c r="C222" s="23">
        <f>SUM(C211:C221)</f>
        <v>0</v>
      </c>
      <c r="D222" s="24">
        <f>SUM(D211:D221)</f>
        <v>0</v>
      </c>
      <c r="E222" s="24">
        <f t="shared" ref="E222:F222" si="38">SUM(E211:E221)</f>
        <v>0</v>
      </c>
      <c r="F222" s="24">
        <f t="shared" si="38"/>
        <v>0</v>
      </c>
      <c r="G222" s="25">
        <f>SUM(G211:G221)</f>
        <v>0</v>
      </c>
      <c r="I222" s="23">
        <f>SUM(I211:I221)</f>
        <v>0</v>
      </c>
      <c r="J222" s="24">
        <f>SUM(J211:J221)</f>
        <v>0</v>
      </c>
      <c r="K222" s="25">
        <f>SUM(K211:K221)</f>
        <v>0</v>
      </c>
      <c r="L222" s="56"/>
      <c r="M222" s="23">
        <f>SUM(M211:M221)</f>
        <v>0</v>
      </c>
      <c r="N222" s="24">
        <f>SUM(N211:N221)</f>
        <v>0</v>
      </c>
      <c r="O222" s="25">
        <f>SUM(O211:O221)</f>
        <v>0</v>
      </c>
      <c r="P222" s="56"/>
      <c r="Q222" s="23">
        <f>SUM(Q211:Q221)</f>
        <v>0</v>
      </c>
      <c r="R222" s="24">
        <f>SUM(R211:R221)</f>
        <v>0</v>
      </c>
      <c r="S222" s="25">
        <f>SUM(S211:S221)</f>
        <v>0</v>
      </c>
      <c r="T222" s="56"/>
      <c r="U222" s="23">
        <f>SUM(U211:U221)</f>
        <v>0</v>
      </c>
      <c r="V222" s="24">
        <f>SUM(V211:V221)</f>
        <v>0</v>
      </c>
      <c r="W222" s="25">
        <f>SUM(W211:W221)</f>
        <v>0</v>
      </c>
      <c r="Y222" s="121"/>
    </row>
  </sheetData>
  <mergeCells count="91">
    <mergeCell ref="Y22:Y35"/>
    <mergeCell ref="A22:A23"/>
    <mergeCell ref="U5:W5"/>
    <mergeCell ref="A5:A6"/>
    <mergeCell ref="C5:G5"/>
    <mergeCell ref="I5:K5"/>
    <mergeCell ref="M5:O5"/>
    <mergeCell ref="Q5:S5"/>
    <mergeCell ref="C22:G22"/>
    <mergeCell ref="I22:K22"/>
    <mergeCell ref="M22:O22"/>
    <mergeCell ref="Q22:S22"/>
    <mergeCell ref="U22:W22"/>
    <mergeCell ref="Y13:Y16"/>
    <mergeCell ref="Y124:Y137"/>
    <mergeCell ref="Y73:Y86"/>
    <mergeCell ref="A90:A91"/>
    <mergeCell ref="C90:G90"/>
    <mergeCell ref="I90:K90"/>
    <mergeCell ref="M90:O90"/>
    <mergeCell ref="Q90:S90"/>
    <mergeCell ref="U90:W90"/>
    <mergeCell ref="A73:A74"/>
    <mergeCell ref="C73:G73"/>
    <mergeCell ref="I73:K73"/>
    <mergeCell ref="M73:O73"/>
    <mergeCell ref="Q73:S73"/>
    <mergeCell ref="U73:W73"/>
    <mergeCell ref="A124:A125"/>
    <mergeCell ref="C124:G124"/>
    <mergeCell ref="I124:K124"/>
    <mergeCell ref="M124:O124"/>
    <mergeCell ref="Q124:S124"/>
    <mergeCell ref="U39:W39"/>
    <mergeCell ref="U124:W124"/>
    <mergeCell ref="Y39:Y52"/>
    <mergeCell ref="A56:A57"/>
    <mergeCell ref="C56:G56"/>
    <mergeCell ref="I56:K56"/>
    <mergeCell ref="M56:O56"/>
    <mergeCell ref="Q56:S56"/>
    <mergeCell ref="U56:W56"/>
    <mergeCell ref="Y56:Y69"/>
    <mergeCell ref="A39:A40"/>
    <mergeCell ref="C39:G39"/>
    <mergeCell ref="I39:K39"/>
    <mergeCell ref="M39:O39"/>
    <mergeCell ref="Q39:S39"/>
    <mergeCell ref="Y90:Y103"/>
    <mergeCell ref="A107:A108"/>
    <mergeCell ref="C107:G107"/>
    <mergeCell ref="I107:K107"/>
    <mergeCell ref="M107:O107"/>
    <mergeCell ref="Q107:S107"/>
    <mergeCell ref="U107:W107"/>
    <mergeCell ref="Y107:Y120"/>
    <mergeCell ref="U141:W141"/>
    <mergeCell ref="Y141:Y154"/>
    <mergeCell ref="A158:A159"/>
    <mergeCell ref="C158:G158"/>
    <mergeCell ref="I158:K158"/>
    <mergeCell ref="M158:O158"/>
    <mergeCell ref="Q158:S158"/>
    <mergeCell ref="U158:W158"/>
    <mergeCell ref="Y158:Y171"/>
    <mergeCell ref="A141:A142"/>
    <mergeCell ref="C141:G141"/>
    <mergeCell ref="I141:K141"/>
    <mergeCell ref="M141:O141"/>
    <mergeCell ref="Q141:S141"/>
    <mergeCell ref="U175:W175"/>
    <mergeCell ref="Y175:Y188"/>
    <mergeCell ref="A192:A193"/>
    <mergeCell ref="C192:G192"/>
    <mergeCell ref="I192:K192"/>
    <mergeCell ref="M192:O192"/>
    <mergeCell ref="Q192:S192"/>
    <mergeCell ref="U192:W192"/>
    <mergeCell ref="Y192:Y205"/>
    <mergeCell ref="A175:A176"/>
    <mergeCell ref="C175:G175"/>
    <mergeCell ref="I175:K175"/>
    <mergeCell ref="M175:O175"/>
    <mergeCell ref="Q175:S175"/>
    <mergeCell ref="U209:W209"/>
    <mergeCell ref="Y209:Y222"/>
    <mergeCell ref="A209:A210"/>
    <mergeCell ref="C209:G209"/>
    <mergeCell ref="I209:K209"/>
    <mergeCell ref="M209:O209"/>
    <mergeCell ref="Q209:S209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8FF70-F696-40B9-88FF-4C1682B2D14B}">
  <sheetPr>
    <tabColor theme="4" tint="-0.499984740745262"/>
  </sheetPr>
  <dimension ref="A1:AB287"/>
  <sheetViews>
    <sheetView showGridLines="0" zoomScale="85" zoomScaleNormal="85" workbookViewId="0">
      <selection activeCell="A39" sqref="A38:A39"/>
    </sheetView>
  </sheetViews>
  <sheetFormatPr defaultRowHeight="15" x14ac:dyDescent="0.25"/>
  <cols>
    <col min="1" max="1" width="33.85546875" style="60" customWidth="1"/>
    <col min="2" max="2" width="1.5703125" style="60" customWidth="1"/>
    <col min="3" max="6" width="13.7109375" style="60" customWidth="1"/>
    <col min="7" max="7" width="10.7109375" style="60" customWidth="1"/>
    <col min="8" max="8" width="1.42578125" style="60" customWidth="1"/>
    <col min="9" max="10" width="13.7109375" style="60" customWidth="1"/>
    <col min="11" max="11" width="10.7109375" style="60" customWidth="1"/>
    <col min="12" max="12" width="1.42578125" style="60" customWidth="1"/>
    <col min="13" max="14" width="13.7109375" style="60" customWidth="1"/>
    <col min="15" max="15" width="10.7109375" style="60" customWidth="1"/>
    <col min="16" max="16" width="1.42578125" style="60" customWidth="1"/>
    <col min="17" max="18" width="13.7109375" style="60" customWidth="1"/>
    <col min="19" max="19" width="10.7109375" style="60" customWidth="1"/>
    <col min="20" max="20" width="1.42578125" style="60" customWidth="1"/>
    <col min="21" max="22" width="13.7109375" style="60" customWidth="1"/>
    <col min="23" max="23" width="10.7109375" style="60" customWidth="1"/>
    <col min="24" max="16384" width="9.140625" style="60"/>
  </cols>
  <sheetData>
    <row r="1" spans="1:28" customFormat="1" x14ac:dyDescent="0.25"/>
    <row r="2" spans="1:28" s="58" customFormat="1" ht="60" customHeight="1" x14ac:dyDescent="0.25">
      <c r="B2" s="61" t="s">
        <v>90</v>
      </c>
    </row>
    <row r="3" spans="1:28" customFormat="1" x14ac:dyDescent="0.25"/>
    <row r="4" spans="1:28" customFormat="1" ht="15.75" thickBot="1" x14ac:dyDescent="0.3"/>
    <row r="5" spans="1:28" customFormat="1" ht="15.75" x14ac:dyDescent="0.25">
      <c r="A5" s="127" t="s">
        <v>0</v>
      </c>
      <c r="C5" s="128" t="s">
        <v>67</v>
      </c>
      <c r="D5" s="129"/>
      <c r="E5" s="129"/>
      <c r="F5" s="129"/>
      <c r="G5" s="130"/>
      <c r="H5" s="15"/>
      <c r="I5" s="123" t="s">
        <v>68</v>
      </c>
      <c r="J5" s="124"/>
      <c r="K5" s="125"/>
      <c r="L5" s="15"/>
      <c r="M5" s="123" t="s">
        <v>69</v>
      </c>
      <c r="N5" s="124"/>
      <c r="O5" s="125"/>
      <c r="P5" s="15"/>
      <c r="Q5" s="123" t="s">
        <v>70</v>
      </c>
      <c r="R5" s="124"/>
      <c r="S5" s="125"/>
      <c r="T5" s="15"/>
      <c r="U5" s="123" t="s">
        <v>57</v>
      </c>
      <c r="V5" s="124"/>
      <c r="W5" s="125"/>
    </row>
    <row r="6" spans="1:28" customFormat="1" x14ac:dyDescent="0.25">
      <c r="A6" s="127"/>
      <c r="C6" s="43" t="s">
        <v>58</v>
      </c>
      <c r="D6" s="38" t="s">
        <v>59</v>
      </c>
      <c r="E6" s="38" t="s">
        <v>71</v>
      </c>
      <c r="F6" s="38" t="s">
        <v>60</v>
      </c>
      <c r="G6" s="44" t="s">
        <v>61</v>
      </c>
      <c r="H6" s="17"/>
      <c r="I6" s="39" t="s">
        <v>58</v>
      </c>
      <c r="J6" s="38" t="s">
        <v>60</v>
      </c>
      <c r="K6" s="40" t="s">
        <v>61</v>
      </c>
      <c r="L6" s="17"/>
      <c r="M6" s="39" t="s">
        <v>62</v>
      </c>
      <c r="N6" s="38" t="s">
        <v>63</v>
      </c>
      <c r="O6" s="40" t="s">
        <v>61</v>
      </c>
      <c r="P6" s="17"/>
      <c r="Q6" s="39" t="s">
        <v>62</v>
      </c>
      <c r="R6" s="38" t="s">
        <v>63</v>
      </c>
      <c r="S6" s="40" t="s">
        <v>61</v>
      </c>
      <c r="T6" s="17"/>
      <c r="U6" s="39" t="s">
        <v>58</v>
      </c>
      <c r="V6" s="38" t="s">
        <v>60</v>
      </c>
      <c r="W6" s="40" t="s">
        <v>61</v>
      </c>
    </row>
    <row r="7" spans="1:28" customFormat="1" x14ac:dyDescent="0.25">
      <c r="A7" s="5" t="s">
        <v>43</v>
      </c>
      <c r="C7" s="6">
        <f>SUM(C51,C29,C73,C95,C117,C139,C183,C249,C161,C205,C271,C227,)</f>
        <v>519</v>
      </c>
      <c r="D7" s="10">
        <f t="shared" ref="D7:F7" si="0">SUM(D51,D29,D73,D95,D117,D139,D183,D249,D161,D205,D271,D227,)</f>
        <v>0</v>
      </c>
      <c r="E7" s="10">
        <f t="shared" si="0"/>
        <v>0</v>
      </c>
      <c r="F7" s="10">
        <f t="shared" si="0"/>
        <v>640</v>
      </c>
      <c r="G7" s="8">
        <f>SUM(C7:F7)</f>
        <v>1159</v>
      </c>
      <c r="I7" s="6">
        <f>SUM(I51,I29,I73,I95,I117,I139,I183,I249,I161,I205,I271,I227,)</f>
        <v>404</v>
      </c>
      <c r="J7" s="10">
        <f t="shared" ref="J7" si="1">SUM(J51,J29,J73,J95,J117,J139,J183,J249,J161,J205,J271,J227,)</f>
        <v>407</v>
      </c>
      <c r="K7" s="8">
        <f>SUM(I7:J7)</f>
        <v>811</v>
      </c>
      <c r="L7" s="18"/>
      <c r="M7" s="6">
        <f>SUM(M51,M29,M73,M95,M117,M139,M183,M249,M161,M205,M271,M227,)</f>
        <v>279</v>
      </c>
      <c r="N7" s="10">
        <f t="shared" ref="N7" si="2">SUM(N51,N29,N73,N95,N117,N139,N183,N249,N161,N205,N271,N227,)</f>
        <v>278</v>
      </c>
      <c r="O7" s="8">
        <f>SUM(M7:N7)</f>
        <v>557</v>
      </c>
      <c r="P7" s="18"/>
      <c r="Q7" s="6">
        <f>SUM(Q51,Q29,Q73,Q95,Q117,Q139,Q183,Q249,Q161,Q205,Q271,Q227,)</f>
        <v>398</v>
      </c>
      <c r="R7" s="10">
        <f t="shared" ref="R7" si="3">SUM(R51,R29,R73,R95,R117,R139,R183,R249,R161,R205,R271,R227,)</f>
        <v>406</v>
      </c>
      <c r="S7" s="8">
        <f>SUM(Q7:R7)</f>
        <v>804</v>
      </c>
      <c r="T7" s="18"/>
      <c r="U7" s="6">
        <f>SUM(U51,U29,U73,U95,U117,U139,U183,U249,U161,U205,U271,U227,)</f>
        <v>3434</v>
      </c>
      <c r="V7" s="10">
        <f t="shared" ref="V7" si="4">SUM(V51,V29,V73,V95,V117,V139,V183,V249,V161,V205,V271,V227,)</f>
        <v>4359</v>
      </c>
      <c r="W7" s="8">
        <f>SUM(U7:V7)</f>
        <v>7793</v>
      </c>
    </row>
    <row r="8" spans="1:28" customFormat="1" ht="15.75" thickBot="1" x14ac:dyDescent="0.3">
      <c r="A8" s="5" t="s">
        <v>44</v>
      </c>
      <c r="C8" s="6">
        <f t="shared" ref="C8:F22" si="5">SUM(C52,C30,C74,C96,C118,C140,C184,C250,C162,C206,C272,C228,)</f>
        <v>0</v>
      </c>
      <c r="D8" s="10">
        <f t="shared" si="5"/>
        <v>0</v>
      </c>
      <c r="E8" s="10">
        <f t="shared" si="5"/>
        <v>0</v>
      </c>
      <c r="F8" s="10">
        <f t="shared" si="5"/>
        <v>0</v>
      </c>
      <c r="G8" s="8">
        <f t="shared" ref="G8:G22" si="6">SUM(C8:F8)</f>
        <v>0</v>
      </c>
      <c r="H8" s="18"/>
      <c r="I8" s="6">
        <f t="shared" ref="I8:J8" si="7">SUM(I52,I30,I74,I96,I118,I140,I184,I250,I162,I206,I272,I228,)</f>
        <v>140</v>
      </c>
      <c r="J8" s="10">
        <f t="shared" si="7"/>
        <v>112</v>
      </c>
      <c r="K8" s="8">
        <f t="shared" ref="K8:K22" si="8">SUM(I8:J8)</f>
        <v>252</v>
      </c>
      <c r="L8" s="18"/>
      <c r="M8" s="6">
        <f t="shared" ref="M8:N8" si="9">SUM(M52,M30,M74,M96,M118,M140,M184,M250,M162,M206,M272,M228,)</f>
        <v>63</v>
      </c>
      <c r="N8" s="10">
        <f t="shared" si="9"/>
        <v>63</v>
      </c>
      <c r="O8" s="8">
        <f t="shared" ref="O8:O22" si="10">SUM(M8:N8)</f>
        <v>126</v>
      </c>
      <c r="P8" s="18"/>
      <c r="Q8" s="6">
        <f t="shared" ref="Q8:R8" si="11">SUM(Q52,Q30,Q74,Q96,Q118,Q140,Q184,Q250,Q162,Q206,Q272,Q228,)</f>
        <v>156</v>
      </c>
      <c r="R8" s="10">
        <f t="shared" si="11"/>
        <v>159</v>
      </c>
      <c r="S8" s="8">
        <f t="shared" ref="S8:S22" si="12">SUM(Q8:R8)</f>
        <v>315</v>
      </c>
      <c r="T8" s="18"/>
      <c r="U8" s="6">
        <f t="shared" ref="U8:V8" si="13">SUM(U52,U30,U74,U96,U118,U140,U184,U250,U162,U206,U272,U228,)</f>
        <v>3360</v>
      </c>
      <c r="V8" s="10">
        <f t="shared" si="13"/>
        <v>1623</v>
      </c>
      <c r="W8" s="8">
        <f t="shared" ref="W8:W22" si="14">SUM(U8:V8)</f>
        <v>4983</v>
      </c>
    </row>
    <row r="9" spans="1:28" customFormat="1" x14ac:dyDescent="0.25">
      <c r="A9" s="5" t="s">
        <v>45</v>
      </c>
      <c r="C9" s="6">
        <f t="shared" si="5"/>
        <v>13996</v>
      </c>
      <c r="D9" s="10">
        <f t="shared" si="5"/>
        <v>25</v>
      </c>
      <c r="E9" s="10">
        <f t="shared" si="5"/>
        <v>315</v>
      </c>
      <c r="F9" s="10">
        <f t="shared" si="5"/>
        <v>13913</v>
      </c>
      <c r="G9" s="8">
        <f t="shared" si="6"/>
        <v>28249</v>
      </c>
      <c r="H9" s="18"/>
      <c r="I9" s="6">
        <f t="shared" ref="I9:J9" si="15">SUM(I53,I31,I75,I97,I119,I141,I185,I251,I163,I207,I273,I229,)</f>
        <v>139</v>
      </c>
      <c r="J9" s="10">
        <f t="shared" si="15"/>
        <v>135</v>
      </c>
      <c r="K9" s="8">
        <f t="shared" si="8"/>
        <v>274</v>
      </c>
      <c r="L9" s="18"/>
      <c r="M9" s="6">
        <f t="shared" ref="M9:N9" si="16">SUM(M53,M31,M75,M97,M119,M141,M185,M251,M163,M207,M273,M229,)</f>
        <v>212</v>
      </c>
      <c r="N9" s="10">
        <f t="shared" si="16"/>
        <v>212</v>
      </c>
      <c r="O9" s="8">
        <f t="shared" si="10"/>
        <v>424</v>
      </c>
      <c r="P9" s="18"/>
      <c r="Q9" s="6">
        <f t="shared" ref="Q9:R9" si="17">SUM(Q53,Q31,Q75,Q97,Q119,Q141,Q185,Q251,Q163,Q207,Q273,Q229,)</f>
        <v>113</v>
      </c>
      <c r="R9" s="10">
        <f t="shared" si="17"/>
        <v>115</v>
      </c>
      <c r="S9" s="8">
        <f t="shared" si="12"/>
        <v>228</v>
      </c>
      <c r="T9" s="18"/>
      <c r="U9" s="6">
        <f t="shared" ref="U9:V9" si="18">SUM(U53,U31,U75,U97,U119,U141,U185,U251,U163,U207,U273,U229,)</f>
        <v>3946</v>
      </c>
      <c r="V9" s="10">
        <f t="shared" si="18"/>
        <v>6409</v>
      </c>
      <c r="W9" s="8">
        <f t="shared" si="14"/>
        <v>10355</v>
      </c>
      <c r="Y9" s="111" t="s">
        <v>65</v>
      </c>
      <c r="Z9" s="112"/>
    </row>
    <row r="10" spans="1:28" customFormat="1" ht="15" customHeight="1" x14ac:dyDescent="0.25">
      <c r="A10" s="5" t="s">
        <v>47</v>
      </c>
      <c r="C10" s="6">
        <f t="shared" si="5"/>
        <v>117</v>
      </c>
      <c r="D10" s="10">
        <f t="shared" si="5"/>
        <v>0</v>
      </c>
      <c r="E10" s="10">
        <f t="shared" si="5"/>
        <v>0</v>
      </c>
      <c r="F10" s="10">
        <f t="shared" si="5"/>
        <v>103</v>
      </c>
      <c r="G10" s="8">
        <f t="shared" si="6"/>
        <v>220</v>
      </c>
      <c r="H10" s="18"/>
      <c r="I10" s="6">
        <f t="shared" ref="I10:J10" si="19">SUM(I54,I32,I76,I98,I120,I142,I186,I252,I164,I208,I274,I230,)</f>
        <v>220</v>
      </c>
      <c r="J10" s="10">
        <f t="shared" si="19"/>
        <v>175</v>
      </c>
      <c r="K10" s="8">
        <f t="shared" si="8"/>
        <v>395</v>
      </c>
      <c r="L10" s="18"/>
      <c r="M10" s="6">
        <f t="shared" ref="M10:N10" si="20">SUM(M54,M32,M76,M98,M120,M142,M186,M252,M164,M208,M274,M230,)</f>
        <v>87</v>
      </c>
      <c r="N10" s="10">
        <f t="shared" si="20"/>
        <v>81</v>
      </c>
      <c r="O10" s="8">
        <f t="shared" si="10"/>
        <v>168</v>
      </c>
      <c r="P10" s="18"/>
      <c r="Q10" s="6">
        <f t="shared" ref="Q10:R10" si="21">SUM(Q54,Q32,Q76,Q98,Q120,Q142,Q186,Q252,Q164,Q208,Q274,Q230,)</f>
        <v>380</v>
      </c>
      <c r="R10" s="10">
        <f t="shared" si="21"/>
        <v>394</v>
      </c>
      <c r="S10" s="8">
        <f t="shared" si="12"/>
        <v>774</v>
      </c>
      <c r="T10" s="18"/>
      <c r="U10" s="6">
        <f t="shared" ref="U10:V10" si="22">SUM(U54,U32,U76,U98,U120,U142,U186,U252,U164,U208,U274,U230,)</f>
        <v>504</v>
      </c>
      <c r="V10" s="10">
        <f t="shared" si="22"/>
        <v>477</v>
      </c>
      <c r="W10" s="8">
        <f t="shared" si="14"/>
        <v>981</v>
      </c>
      <c r="Y10" s="113" t="s">
        <v>84</v>
      </c>
      <c r="Z10" s="114"/>
    </row>
    <row r="11" spans="1:28" customFormat="1" x14ac:dyDescent="0.25">
      <c r="A11" s="5" t="s">
        <v>64</v>
      </c>
      <c r="C11" s="6">
        <f t="shared" si="5"/>
        <v>0</v>
      </c>
      <c r="D11" s="10">
        <f t="shared" si="5"/>
        <v>0</v>
      </c>
      <c r="E11" s="10">
        <f t="shared" si="5"/>
        <v>0</v>
      </c>
      <c r="F11" s="10">
        <f t="shared" si="5"/>
        <v>0</v>
      </c>
      <c r="G11" s="8">
        <f t="shared" si="6"/>
        <v>0</v>
      </c>
      <c r="H11" s="18"/>
      <c r="I11" s="6">
        <f t="shared" ref="I11:J11" si="23">SUM(I55,I33,I77,I99,I121,I143,I187,I253,I165,I209,I275,I231,)</f>
        <v>607</v>
      </c>
      <c r="J11" s="10">
        <f t="shared" si="23"/>
        <v>584</v>
      </c>
      <c r="K11" s="8">
        <f t="shared" si="8"/>
        <v>1191</v>
      </c>
      <c r="L11" s="18"/>
      <c r="M11" s="6">
        <f t="shared" ref="M11:N11" si="24">SUM(M55,M33,M77,M99,M121,M143,M187,M253,M165,M209,M275,M231,)</f>
        <v>50</v>
      </c>
      <c r="N11" s="10">
        <f t="shared" si="24"/>
        <v>49</v>
      </c>
      <c r="O11" s="8">
        <f t="shared" si="10"/>
        <v>99</v>
      </c>
      <c r="P11" s="18"/>
      <c r="Q11" s="6">
        <f t="shared" ref="Q11:R11" si="25">SUM(Q55,Q33,Q77,Q99,Q121,Q143,Q187,Q253,Q165,Q209,Q275,Q231,)</f>
        <v>287</v>
      </c>
      <c r="R11" s="10">
        <f t="shared" si="25"/>
        <v>295</v>
      </c>
      <c r="S11" s="8">
        <f t="shared" si="12"/>
        <v>582</v>
      </c>
      <c r="T11" s="18"/>
      <c r="U11" s="6">
        <f t="shared" ref="U11:V11" si="26">SUM(U55,U33,U77,U99,U121,U143,U187,U253,U165,U209,U275,U231,)</f>
        <v>102</v>
      </c>
      <c r="V11" s="10">
        <f t="shared" si="26"/>
        <v>169</v>
      </c>
      <c r="W11" s="8">
        <f t="shared" si="14"/>
        <v>271</v>
      </c>
      <c r="Y11" s="113"/>
      <c r="Z11" s="114"/>
    </row>
    <row r="12" spans="1:28" customFormat="1" x14ac:dyDescent="0.25">
      <c r="A12" s="5" t="s">
        <v>50</v>
      </c>
      <c r="C12" s="6">
        <f t="shared" si="5"/>
        <v>5287</v>
      </c>
      <c r="D12" s="10">
        <f t="shared" si="5"/>
        <v>0</v>
      </c>
      <c r="E12" s="10">
        <f t="shared" si="5"/>
        <v>61</v>
      </c>
      <c r="F12" s="10">
        <f t="shared" si="5"/>
        <v>4307</v>
      </c>
      <c r="G12" s="8">
        <f t="shared" si="6"/>
        <v>9655</v>
      </c>
      <c r="H12" s="18"/>
      <c r="I12" s="6">
        <f t="shared" ref="I12:J12" si="27">SUM(I56,I34,I78,I100,I122,I144,I188,I254,I166,I210,I276,I232,)</f>
        <v>241</v>
      </c>
      <c r="J12" s="10">
        <f t="shared" si="27"/>
        <v>264</v>
      </c>
      <c r="K12" s="8">
        <f t="shared" si="8"/>
        <v>505</v>
      </c>
      <c r="L12" s="18"/>
      <c r="M12" s="6">
        <f t="shared" ref="M12:N12" si="28">SUM(M56,M34,M78,M100,M122,M144,M188,M254,M166,M210,M276,M232,)</f>
        <v>284</v>
      </c>
      <c r="N12" s="10">
        <f t="shared" si="28"/>
        <v>277</v>
      </c>
      <c r="O12" s="8">
        <f t="shared" si="10"/>
        <v>561</v>
      </c>
      <c r="P12" s="18"/>
      <c r="Q12" s="6">
        <f t="shared" ref="Q12:R12" si="29">SUM(Q56,Q34,Q78,Q100,Q122,Q144,Q188,Q254,Q166,Q210,Q276,Q232,)</f>
        <v>709</v>
      </c>
      <c r="R12" s="10">
        <f t="shared" si="29"/>
        <v>713</v>
      </c>
      <c r="S12" s="8">
        <f t="shared" si="12"/>
        <v>1422</v>
      </c>
      <c r="T12" s="18"/>
      <c r="U12" s="6">
        <f t="shared" ref="U12:V12" si="30">SUM(U56,U34,U78,U100,U122,U144,U188,U254,U166,U210,U276,U232,)</f>
        <v>2951</v>
      </c>
      <c r="V12" s="10">
        <f t="shared" si="30"/>
        <v>3682</v>
      </c>
      <c r="W12" s="8">
        <f t="shared" si="14"/>
        <v>6633</v>
      </c>
      <c r="Y12" s="113"/>
      <c r="Z12" s="114"/>
    </row>
    <row r="13" spans="1:28" customFormat="1" x14ac:dyDescent="0.25">
      <c r="A13" s="5" t="s">
        <v>51</v>
      </c>
      <c r="C13" s="6">
        <f t="shared" si="5"/>
        <v>0</v>
      </c>
      <c r="D13" s="10">
        <f t="shared" si="5"/>
        <v>0</v>
      </c>
      <c r="E13" s="10">
        <f t="shared" si="5"/>
        <v>0</v>
      </c>
      <c r="F13" s="10">
        <f t="shared" si="5"/>
        <v>0</v>
      </c>
      <c r="G13" s="8">
        <f t="shared" si="6"/>
        <v>0</v>
      </c>
      <c r="H13" s="18"/>
      <c r="I13" s="6">
        <f t="shared" ref="I13:J13" si="31">SUM(I57,I35,I79,I101,I123,I145,I189,I255,I167,I211,I277,I233,)</f>
        <v>122</v>
      </c>
      <c r="J13" s="10">
        <f t="shared" si="31"/>
        <v>117</v>
      </c>
      <c r="K13" s="8">
        <f t="shared" si="8"/>
        <v>239</v>
      </c>
      <c r="L13" s="18"/>
      <c r="M13" s="6">
        <f t="shared" ref="M13:N13" si="32">SUM(M57,M35,M79,M101,M123,M145,M189,M255,M167,M211,M277,M233,)</f>
        <v>12</v>
      </c>
      <c r="N13" s="10">
        <f t="shared" si="32"/>
        <v>12</v>
      </c>
      <c r="O13" s="8">
        <f t="shared" si="10"/>
        <v>24</v>
      </c>
      <c r="P13" s="18"/>
      <c r="Q13" s="6">
        <f t="shared" ref="Q13:R13" si="33">SUM(Q57,Q35,Q79,Q101,Q123,Q145,Q189,Q255,Q167,Q211,Q277,Q233,)</f>
        <v>60</v>
      </c>
      <c r="R13" s="10">
        <f t="shared" si="33"/>
        <v>64</v>
      </c>
      <c r="S13" s="8">
        <f t="shared" si="12"/>
        <v>124</v>
      </c>
      <c r="T13" s="18"/>
      <c r="U13" s="6">
        <f t="shared" ref="U13:V13" si="34">SUM(U57,U35,U79,U101,U123,U145,U189,U255,U167,U211,U277,U233,)</f>
        <v>35</v>
      </c>
      <c r="V13" s="10">
        <f t="shared" si="34"/>
        <v>58</v>
      </c>
      <c r="W13" s="8">
        <f t="shared" si="14"/>
        <v>93</v>
      </c>
      <c r="Y13" s="113"/>
      <c r="Z13" s="114"/>
    </row>
    <row r="14" spans="1:28" customFormat="1" ht="15.75" thickBot="1" x14ac:dyDescent="0.3">
      <c r="A14" s="5" t="s">
        <v>52</v>
      </c>
      <c r="C14" s="6">
        <f t="shared" si="5"/>
        <v>128004</v>
      </c>
      <c r="D14" s="10">
        <f t="shared" si="5"/>
        <v>660</v>
      </c>
      <c r="E14" s="10">
        <f t="shared" si="5"/>
        <v>3002</v>
      </c>
      <c r="F14" s="10">
        <f t="shared" si="5"/>
        <v>113274</v>
      </c>
      <c r="G14" s="8">
        <f t="shared" si="6"/>
        <v>244940</v>
      </c>
      <c r="H14" s="18"/>
      <c r="I14" s="6">
        <f t="shared" ref="I14:J14" si="35">SUM(I58,I36,I80,I102,I124,I146,I190,I256,I168,I212,I278,I234,)</f>
        <v>2561</v>
      </c>
      <c r="J14" s="10">
        <f t="shared" si="35"/>
        <v>2632</v>
      </c>
      <c r="K14" s="8">
        <f t="shared" si="8"/>
        <v>5193</v>
      </c>
      <c r="L14" s="18"/>
      <c r="M14" s="6">
        <f t="shared" ref="M14:N14" si="36">SUM(M58,M36,M80,M102,M124,M146,M190,M256,M168,M212,M278,M234,)</f>
        <v>1950</v>
      </c>
      <c r="N14" s="10">
        <f t="shared" si="36"/>
        <v>1951</v>
      </c>
      <c r="O14" s="8">
        <f t="shared" si="10"/>
        <v>3901</v>
      </c>
      <c r="P14" s="18"/>
      <c r="Q14" s="6">
        <f t="shared" ref="Q14:R14" si="37">SUM(Q58,Q36,Q80,Q102,Q124,Q146,Q190,Q256,Q168,Q212,Q278,Q234,)</f>
        <v>2870</v>
      </c>
      <c r="R14" s="10">
        <f t="shared" si="37"/>
        <v>2914</v>
      </c>
      <c r="S14" s="8">
        <f t="shared" si="12"/>
        <v>5784</v>
      </c>
      <c r="T14" s="18"/>
      <c r="U14" s="6">
        <f t="shared" ref="U14:V14" si="38">SUM(U58,U36,U80,U102,U124,U146,U190,U256,U168,U212,U278,U234,)</f>
        <v>108511</v>
      </c>
      <c r="V14" s="10">
        <f t="shared" si="38"/>
        <v>129725</v>
      </c>
      <c r="W14" s="8">
        <f t="shared" si="14"/>
        <v>238236</v>
      </c>
      <c r="Y14" s="115"/>
      <c r="Z14" s="116"/>
    </row>
    <row r="15" spans="1:28" customFormat="1" x14ac:dyDescent="0.25">
      <c r="A15" s="5" t="s">
        <v>53</v>
      </c>
      <c r="C15" s="6">
        <f t="shared" si="5"/>
        <v>20</v>
      </c>
      <c r="D15" s="10">
        <f t="shared" si="5"/>
        <v>0</v>
      </c>
      <c r="E15" s="10">
        <f t="shared" si="5"/>
        <v>0</v>
      </c>
      <c r="F15" s="10">
        <f t="shared" si="5"/>
        <v>22</v>
      </c>
      <c r="G15" s="8">
        <f t="shared" si="6"/>
        <v>42</v>
      </c>
      <c r="H15" s="18"/>
      <c r="I15" s="6">
        <f t="shared" ref="I15:J15" si="39">SUM(I59,I37,I81,I103,I125,I147,I191,I257,I169,I213,I279,I235,)</f>
        <v>119</v>
      </c>
      <c r="J15" s="10">
        <f t="shared" si="39"/>
        <v>132</v>
      </c>
      <c r="K15" s="8">
        <f t="shared" si="8"/>
        <v>251</v>
      </c>
      <c r="L15" s="18"/>
      <c r="M15" s="6">
        <f t="shared" ref="M15:N15" si="40">SUM(M59,M37,M81,M103,M125,M147,M191,M257,M169,M213,M279,M235,)</f>
        <v>77</v>
      </c>
      <c r="N15" s="10">
        <f t="shared" si="40"/>
        <v>74</v>
      </c>
      <c r="O15" s="8">
        <f t="shared" si="10"/>
        <v>151</v>
      </c>
      <c r="P15" s="18"/>
      <c r="Q15" s="6">
        <f t="shared" ref="Q15:R15" si="41">SUM(Q59,Q37,Q81,Q103,Q125,Q147,Q191,Q257,Q169,Q213,Q279,Q235,)</f>
        <v>141</v>
      </c>
      <c r="R15" s="10">
        <f t="shared" si="41"/>
        <v>146</v>
      </c>
      <c r="S15" s="8">
        <f t="shared" si="12"/>
        <v>287</v>
      </c>
      <c r="T15" s="18"/>
      <c r="U15" s="6">
        <f t="shared" ref="U15:V15" si="42">SUM(U59,U37,U81,U103,U125,U147,U191,U257,U169,U213,U279,U235,)</f>
        <v>86</v>
      </c>
      <c r="V15" s="10">
        <f t="shared" si="42"/>
        <v>142</v>
      </c>
      <c r="W15" s="8">
        <f t="shared" si="14"/>
        <v>228</v>
      </c>
    </row>
    <row r="16" spans="1:28" customFormat="1" x14ac:dyDescent="0.25">
      <c r="A16" s="5" t="s">
        <v>54</v>
      </c>
      <c r="C16" s="6">
        <f t="shared" si="5"/>
        <v>0</v>
      </c>
      <c r="D16" s="10">
        <f t="shared" si="5"/>
        <v>0</v>
      </c>
      <c r="E16" s="10">
        <f t="shared" si="5"/>
        <v>0</v>
      </c>
      <c r="F16" s="10">
        <f t="shared" si="5"/>
        <v>0</v>
      </c>
      <c r="G16" s="8">
        <f t="shared" si="6"/>
        <v>0</v>
      </c>
      <c r="H16" s="18"/>
      <c r="I16" s="6">
        <f t="shared" ref="I16:J16" si="43">SUM(I60,I38,I82,I104,I126,I148,I192,I258,I170,I214,I280,I236,)</f>
        <v>49</v>
      </c>
      <c r="J16" s="10">
        <f t="shared" si="43"/>
        <v>44</v>
      </c>
      <c r="K16" s="8">
        <f t="shared" si="8"/>
        <v>93</v>
      </c>
      <c r="L16" s="18"/>
      <c r="M16" s="6">
        <f t="shared" ref="M16:N16" si="44">SUM(M60,M38,M82,M104,M126,M148,M192,M258,M170,M214,M280,M236,)</f>
        <v>11</v>
      </c>
      <c r="N16" s="10">
        <f t="shared" si="44"/>
        <v>11</v>
      </c>
      <c r="O16" s="8">
        <f t="shared" si="10"/>
        <v>22</v>
      </c>
      <c r="P16" s="18"/>
      <c r="Q16" s="6">
        <f t="shared" ref="Q16:R16" si="45">SUM(Q60,Q38,Q82,Q104,Q126,Q148,Q192,Q258,Q170,Q214,Q280,Q236,)</f>
        <v>39</v>
      </c>
      <c r="R16" s="10">
        <f t="shared" si="45"/>
        <v>39</v>
      </c>
      <c r="S16" s="8">
        <f t="shared" si="12"/>
        <v>78</v>
      </c>
      <c r="T16" s="18"/>
      <c r="U16" s="6">
        <f t="shared" ref="U16:V16" si="46">SUM(U60,U38,U82,U104,U126,U148,U192,U258,U170,U214,U280,U236,)</f>
        <v>27</v>
      </c>
      <c r="V16" s="10">
        <f t="shared" si="46"/>
        <v>45</v>
      </c>
      <c r="W16" s="8">
        <f t="shared" si="14"/>
        <v>72</v>
      </c>
      <c r="AB16" s="35"/>
    </row>
    <row r="17" spans="1:25" customFormat="1" x14ac:dyDescent="0.25">
      <c r="A17" s="11" t="s">
        <v>55</v>
      </c>
      <c r="C17" s="6">
        <f t="shared" si="5"/>
        <v>0</v>
      </c>
      <c r="D17" s="10">
        <f t="shared" si="5"/>
        <v>0</v>
      </c>
      <c r="E17" s="10">
        <f t="shared" si="5"/>
        <v>0</v>
      </c>
      <c r="F17" s="10">
        <f t="shared" si="5"/>
        <v>0</v>
      </c>
      <c r="G17" s="8">
        <f t="shared" si="6"/>
        <v>0</v>
      </c>
      <c r="H17" s="18"/>
      <c r="I17" s="6">
        <f t="shared" ref="I17:J17" si="47">SUM(I61,I39,I83,I105,I127,I149,I193,I259,I171,I215,I281,I237,)</f>
        <v>3507</v>
      </c>
      <c r="J17" s="10">
        <f t="shared" si="47"/>
        <v>3152</v>
      </c>
      <c r="K17" s="8">
        <f t="shared" si="8"/>
        <v>6659</v>
      </c>
      <c r="L17" s="18"/>
      <c r="M17" s="6">
        <f t="shared" ref="M17:N17" si="48">SUM(M61,M39,M83,M105,M127,M149,M193,M259,M171,M215,M281,M237,)</f>
        <v>716</v>
      </c>
      <c r="N17" s="10">
        <f t="shared" si="48"/>
        <v>626</v>
      </c>
      <c r="O17" s="8">
        <f t="shared" si="10"/>
        <v>1342</v>
      </c>
      <c r="P17" s="18"/>
      <c r="Q17" s="6">
        <f t="shared" ref="Q17:R17" si="49">SUM(Q61,Q39,Q83,Q105,Q127,Q149,Q193,Q259,Q171,Q215,Q281,Q237,)</f>
        <v>2409</v>
      </c>
      <c r="R17" s="10">
        <f t="shared" si="49"/>
        <v>2367</v>
      </c>
      <c r="S17" s="8">
        <f t="shared" si="12"/>
        <v>4776</v>
      </c>
      <c r="T17" s="18"/>
      <c r="U17" s="6">
        <f t="shared" ref="U17:V17" si="50">SUM(U61,U39,U83,U105,U127,U149,U193,U259,U171,U215,U281,U237,)</f>
        <v>0</v>
      </c>
      <c r="V17" s="10">
        <f t="shared" si="50"/>
        <v>0</v>
      </c>
      <c r="W17" s="8">
        <f t="shared" si="14"/>
        <v>0</v>
      </c>
    </row>
    <row r="18" spans="1:25" customFormat="1" x14ac:dyDescent="0.25">
      <c r="A18" s="11" t="s">
        <v>49</v>
      </c>
      <c r="C18" s="6">
        <f t="shared" si="5"/>
        <v>0</v>
      </c>
      <c r="D18" s="10">
        <f t="shared" si="5"/>
        <v>0</v>
      </c>
      <c r="E18" s="10">
        <f t="shared" si="5"/>
        <v>0</v>
      </c>
      <c r="F18" s="10">
        <f t="shared" si="5"/>
        <v>0</v>
      </c>
      <c r="G18" s="8">
        <f t="shared" si="6"/>
        <v>0</v>
      </c>
      <c r="I18" s="6">
        <f t="shared" ref="I18:J18" si="51">SUM(I62,I40,I84,I106,I128,I150,I194,I260,I172,I216,I282,I238,)</f>
        <v>5390</v>
      </c>
      <c r="J18" s="10">
        <f t="shared" si="51"/>
        <v>2260</v>
      </c>
      <c r="K18" s="8">
        <f t="shared" si="8"/>
        <v>7650</v>
      </c>
      <c r="M18" s="6">
        <f t="shared" ref="M18:N18" si="52">SUM(M62,M40,M84,M106,M128,M150,M194,M260,M172,M216,M282,M238,)</f>
        <v>1787</v>
      </c>
      <c r="N18" s="10">
        <f t="shared" si="52"/>
        <v>1649</v>
      </c>
      <c r="O18" s="8">
        <f t="shared" si="10"/>
        <v>3436</v>
      </c>
      <c r="Q18" s="6">
        <f t="shared" ref="Q18:R18" si="53">SUM(Q62,Q40,Q84,Q106,Q128,Q150,Q194,Q260,Q172,Q216,Q282,Q238,)</f>
        <v>7595</v>
      </c>
      <c r="R18" s="10">
        <f t="shared" si="53"/>
        <v>7247</v>
      </c>
      <c r="S18" s="8">
        <f t="shared" si="12"/>
        <v>14842</v>
      </c>
      <c r="U18" s="6"/>
      <c r="V18" s="10"/>
      <c r="W18" s="8">
        <f t="shared" si="14"/>
        <v>0</v>
      </c>
    </row>
    <row r="19" spans="1:25" customFormat="1" x14ac:dyDescent="0.25">
      <c r="A19" s="11" t="s">
        <v>87</v>
      </c>
      <c r="C19" s="6">
        <f t="shared" si="5"/>
        <v>0</v>
      </c>
      <c r="D19" s="10">
        <f t="shared" si="5"/>
        <v>0</v>
      </c>
      <c r="E19" s="10">
        <f t="shared" si="5"/>
        <v>0</v>
      </c>
      <c r="F19" s="10">
        <f t="shared" si="5"/>
        <v>0</v>
      </c>
      <c r="G19" s="8">
        <f t="shared" si="6"/>
        <v>0</v>
      </c>
      <c r="I19" s="6">
        <f t="shared" ref="I19:J19" si="54">SUM(I63,I41,I85,I107,I129,I151,I195,I261,I173,I217,I283,I239,)</f>
        <v>2925</v>
      </c>
      <c r="J19" s="10">
        <f t="shared" si="54"/>
        <v>3328</v>
      </c>
      <c r="K19" s="8">
        <f t="shared" si="8"/>
        <v>6253</v>
      </c>
      <c r="M19" s="6">
        <f t="shared" ref="M19:N19" si="55">SUM(M63,M41,M85,M107,M129,M151,M195,M261,M173,M217,M283,M239,)</f>
        <v>650</v>
      </c>
      <c r="N19" s="10">
        <f t="shared" si="55"/>
        <v>477</v>
      </c>
      <c r="O19" s="8">
        <f t="shared" si="10"/>
        <v>1127</v>
      </c>
      <c r="Q19" s="6">
        <f t="shared" ref="Q19:R19" si="56">SUM(Q63,Q41,Q85,Q107,Q129,Q151,Q195,Q261,Q173,Q217,Q283,Q239,)</f>
        <v>2293</v>
      </c>
      <c r="R19" s="10">
        <f t="shared" si="56"/>
        <v>2121</v>
      </c>
      <c r="S19" s="8">
        <f t="shared" si="12"/>
        <v>4414</v>
      </c>
      <c r="U19" s="6"/>
      <c r="V19" s="10"/>
      <c r="W19" s="8">
        <f t="shared" si="14"/>
        <v>0</v>
      </c>
    </row>
    <row r="20" spans="1:25" customFormat="1" x14ac:dyDescent="0.25">
      <c r="A20" s="11" t="s">
        <v>46</v>
      </c>
      <c r="C20" s="6">
        <f t="shared" si="5"/>
        <v>0</v>
      </c>
      <c r="D20" s="10">
        <f t="shared" si="5"/>
        <v>0</v>
      </c>
      <c r="E20" s="10">
        <f t="shared" si="5"/>
        <v>0</v>
      </c>
      <c r="F20" s="10">
        <f t="shared" si="5"/>
        <v>0</v>
      </c>
      <c r="G20" s="8">
        <f t="shared" si="6"/>
        <v>0</v>
      </c>
      <c r="I20" s="6">
        <f t="shared" ref="I20:J20" si="57">SUM(I64,I42,I86,I108,I130,I152,I196,I262,I174,I218,I284,I240,)</f>
        <v>943</v>
      </c>
      <c r="J20" s="10">
        <f t="shared" si="57"/>
        <v>923</v>
      </c>
      <c r="K20" s="8">
        <f t="shared" si="8"/>
        <v>1866</v>
      </c>
      <c r="M20" s="6">
        <f t="shared" ref="M20:N20" si="58">SUM(M64,M42,M86,M108,M130,M152,M196,M262,M174,M218,M284,M240,)</f>
        <v>506</v>
      </c>
      <c r="N20" s="10">
        <f t="shared" si="58"/>
        <v>502</v>
      </c>
      <c r="O20" s="8">
        <f t="shared" si="10"/>
        <v>1008</v>
      </c>
      <c r="Q20" s="6">
        <f t="shared" ref="Q20:R20" si="59">SUM(Q64,Q42,Q86,Q108,Q130,Q152,Q196,Q262,Q174,Q218,Q284,Q240,)</f>
        <v>1980</v>
      </c>
      <c r="R20" s="10">
        <f t="shared" si="59"/>
        <v>2007</v>
      </c>
      <c r="S20" s="8">
        <f t="shared" si="12"/>
        <v>3987</v>
      </c>
      <c r="U20" s="6"/>
      <c r="V20" s="10"/>
      <c r="W20" s="8">
        <f t="shared" si="14"/>
        <v>0</v>
      </c>
    </row>
    <row r="21" spans="1:25" customFormat="1" x14ac:dyDescent="0.25">
      <c r="A21" s="11" t="s">
        <v>48</v>
      </c>
      <c r="C21" s="6">
        <f t="shared" si="5"/>
        <v>0</v>
      </c>
      <c r="D21" s="10">
        <f t="shared" si="5"/>
        <v>0</v>
      </c>
      <c r="E21" s="10">
        <f t="shared" si="5"/>
        <v>0</v>
      </c>
      <c r="F21" s="10">
        <f t="shared" si="5"/>
        <v>0</v>
      </c>
      <c r="G21" s="8">
        <f t="shared" si="6"/>
        <v>0</v>
      </c>
      <c r="I21" s="6">
        <f t="shared" ref="I21:J21" si="60">SUM(I65,I43,I87,I109,I131,I153,I197,I263,I175,I219,I285,I241,)</f>
        <v>430</v>
      </c>
      <c r="J21" s="10">
        <f t="shared" si="60"/>
        <v>391</v>
      </c>
      <c r="K21" s="8">
        <f t="shared" si="8"/>
        <v>821</v>
      </c>
      <c r="M21" s="6">
        <f t="shared" ref="M21:N21" si="61">SUM(M65,M43,M87,M109,M131,M153,M197,M263,M175,M219,M285,M241,)</f>
        <v>568</v>
      </c>
      <c r="N21" s="10">
        <f t="shared" si="61"/>
        <v>571</v>
      </c>
      <c r="O21" s="8">
        <f t="shared" si="10"/>
        <v>1139</v>
      </c>
      <c r="Q21" s="6">
        <f t="shared" ref="Q21:R21" si="62">SUM(Q65,Q43,Q87,Q109,Q131,Q153,Q197,Q263,Q175,Q219,Q285,Q241,)</f>
        <v>1470</v>
      </c>
      <c r="R21" s="10">
        <f t="shared" si="62"/>
        <v>1484</v>
      </c>
      <c r="S21" s="8">
        <f t="shared" si="12"/>
        <v>2954</v>
      </c>
      <c r="U21" s="6"/>
      <c r="V21" s="10"/>
      <c r="W21" s="8">
        <f t="shared" si="14"/>
        <v>0</v>
      </c>
    </row>
    <row r="22" spans="1:25" customFormat="1" x14ac:dyDescent="0.25">
      <c r="A22" s="11" t="s">
        <v>56</v>
      </c>
      <c r="C22" s="6">
        <f t="shared" si="5"/>
        <v>0</v>
      </c>
      <c r="D22" s="10">
        <f t="shared" si="5"/>
        <v>0</v>
      </c>
      <c r="E22" s="10">
        <f t="shared" si="5"/>
        <v>0</v>
      </c>
      <c r="F22" s="10">
        <f t="shared" si="5"/>
        <v>0</v>
      </c>
      <c r="G22" s="8">
        <f t="shared" si="6"/>
        <v>0</v>
      </c>
      <c r="I22" s="6">
        <f t="shared" ref="I22:J22" si="63">SUM(I66,I44,I88,I110,I132,I154,I198,I264,I176,I220,I286,I242,)</f>
        <v>339</v>
      </c>
      <c r="J22" s="10">
        <f t="shared" si="63"/>
        <v>159</v>
      </c>
      <c r="K22" s="8">
        <f t="shared" si="8"/>
        <v>498</v>
      </c>
      <c r="M22" s="6">
        <f t="shared" ref="M22:N22" si="64">SUM(M66,M44,M88,M110,M132,M154,M198,M264,M176,M220,M286,M242,)</f>
        <v>114</v>
      </c>
      <c r="N22" s="10">
        <f t="shared" si="64"/>
        <v>109</v>
      </c>
      <c r="O22" s="8">
        <f t="shared" si="10"/>
        <v>223</v>
      </c>
      <c r="Q22" s="6">
        <f t="shared" ref="Q22:R22" si="65">SUM(Q66,Q44,Q88,Q110,Q132,Q154,Q198,Q264,Q176,Q220,Q286,Q242,)</f>
        <v>598</v>
      </c>
      <c r="R22" s="10">
        <f t="shared" si="65"/>
        <v>613</v>
      </c>
      <c r="S22" s="8">
        <f t="shared" si="12"/>
        <v>1211</v>
      </c>
      <c r="U22" s="6"/>
      <c r="V22" s="10"/>
      <c r="W22" s="8">
        <f t="shared" si="14"/>
        <v>0</v>
      </c>
    </row>
    <row r="23" spans="1:25" customFormat="1" ht="16.5" thickBot="1" x14ac:dyDescent="0.3">
      <c r="A23" s="34" t="s">
        <v>61</v>
      </c>
      <c r="C23" s="50">
        <f>SUM(C7:C22)</f>
        <v>147943</v>
      </c>
      <c r="D23" s="50">
        <f t="shared" ref="D23:G23" si="66">SUM(D7:D22)</f>
        <v>685</v>
      </c>
      <c r="E23" s="50">
        <f t="shared" si="66"/>
        <v>3378</v>
      </c>
      <c r="F23" s="50">
        <f t="shared" si="66"/>
        <v>132259</v>
      </c>
      <c r="G23" s="50">
        <f t="shared" si="66"/>
        <v>284265</v>
      </c>
      <c r="I23" s="33">
        <f>SUM(I7:I22)</f>
        <v>18136</v>
      </c>
      <c r="J23" s="33">
        <f t="shared" ref="J23:K23" si="67">SUM(J7:J22)</f>
        <v>14815</v>
      </c>
      <c r="K23" s="33">
        <f t="shared" si="67"/>
        <v>32951</v>
      </c>
      <c r="M23" s="33">
        <f>SUM(M7:M22)</f>
        <v>7366</v>
      </c>
      <c r="N23" s="33">
        <f t="shared" ref="N23:O23" si="68">SUM(N7:N22)</f>
        <v>6942</v>
      </c>
      <c r="O23" s="33">
        <f t="shared" si="68"/>
        <v>14308</v>
      </c>
      <c r="Q23" s="33">
        <f>SUM(Q7:Q22)</f>
        <v>21498</v>
      </c>
      <c r="R23" s="33">
        <f t="shared" ref="R23:S23" si="69">SUM(R7:R22)</f>
        <v>21084</v>
      </c>
      <c r="S23" s="33">
        <f t="shared" si="69"/>
        <v>42582</v>
      </c>
      <c r="U23" s="33">
        <f>SUM(U7:U22)</f>
        <v>122956</v>
      </c>
      <c r="V23" s="33">
        <f t="shared" ref="V23:W23" si="70">SUM(V7:V22)</f>
        <v>146689</v>
      </c>
      <c r="W23" s="33">
        <f t="shared" si="70"/>
        <v>269645</v>
      </c>
    </row>
    <row r="24" spans="1:25" customFormat="1" x14ac:dyDescent="0.25"/>
    <row r="25" spans="1:25" customFormat="1" x14ac:dyDescent="0.25"/>
    <row r="26" spans="1:25" ht="15.75" thickBot="1" x14ac:dyDescent="0.3"/>
    <row r="27" spans="1:25" ht="15" customHeight="1" x14ac:dyDescent="0.25">
      <c r="A27" s="127" t="s">
        <v>0</v>
      </c>
      <c r="C27" s="128" t="s">
        <v>67</v>
      </c>
      <c r="D27" s="129"/>
      <c r="E27" s="129"/>
      <c r="F27" s="129"/>
      <c r="G27" s="130"/>
      <c r="I27" s="123" t="s">
        <v>68</v>
      </c>
      <c r="J27" s="124"/>
      <c r="K27" s="125"/>
      <c r="M27" s="123" t="s">
        <v>69</v>
      </c>
      <c r="N27" s="124"/>
      <c r="O27" s="125"/>
      <c r="Q27" s="123" t="s">
        <v>70</v>
      </c>
      <c r="R27" s="124"/>
      <c r="S27" s="125"/>
      <c r="U27" s="123" t="s">
        <v>57</v>
      </c>
      <c r="V27" s="124"/>
      <c r="W27" s="125"/>
      <c r="Y27" s="126" t="s">
        <v>12</v>
      </c>
    </row>
    <row r="28" spans="1:25" ht="15" customHeight="1" x14ac:dyDescent="0.25">
      <c r="A28" s="127"/>
      <c r="C28" s="43" t="s">
        <v>58</v>
      </c>
      <c r="D28" s="38" t="s">
        <v>59</v>
      </c>
      <c r="E28" s="38" t="s">
        <v>71</v>
      </c>
      <c r="F28" s="38" t="s">
        <v>60</v>
      </c>
      <c r="G28" s="44" t="s">
        <v>61</v>
      </c>
      <c r="I28" s="39" t="s">
        <v>58</v>
      </c>
      <c r="J28" s="38" t="s">
        <v>60</v>
      </c>
      <c r="K28" s="40" t="s">
        <v>61</v>
      </c>
      <c r="M28" s="39" t="s">
        <v>62</v>
      </c>
      <c r="N28" s="38" t="s">
        <v>63</v>
      </c>
      <c r="O28" s="40" t="s">
        <v>61</v>
      </c>
      <c r="Q28" s="39" t="s">
        <v>62</v>
      </c>
      <c r="R28" s="38" t="s">
        <v>63</v>
      </c>
      <c r="S28" s="40" t="s">
        <v>61</v>
      </c>
      <c r="U28" s="39" t="s">
        <v>58</v>
      </c>
      <c r="V28" s="38" t="s">
        <v>60</v>
      </c>
      <c r="W28" s="40" t="s">
        <v>61</v>
      </c>
      <c r="Y28" s="126"/>
    </row>
    <row r="29" spans="1:25" x14ac:dyDescent="0.25">
      <c r="A29" s="5" t="s">
        <v>43</v>
      </c>
      <c r="C29" s="45">
        <v>165</v>
      </c>
      <c r="D29" s="37">
        <v>0</v>
      </c>
      <c r="E29" s="37">
        <v>0</v>
      </c>
      <c r="F29" s="36">
        <v>236</v>
      </c>
      <c r="G29" s="46">
        <v>401</v>
      </c>
      <c r="I29" s="41">
        <v>65</v>
      </c>
      <c r="J29" s="36">
        <v>54</v>
      </c>
      <c r="K29" s="42">
        <v>0</v>
      </c>
      <c r="M29" s="41">
        <v>52</v>
      </c>
      <c r="N29" s="36">
        <v>52</v>
      </c>
      <c r="O29" s="42">
        <v>104</v>
      </c>
      <c r="Q29" s="41">
        <v>39</v>
      </c>
      <c r="R29" s="36">
        <v>44</v>
      </c>
      <c r="S29" s="42">
        <v>83</v>
      </c>
      <c r="U29" s="41">
        <v>419</v>
      </c>
      <c r="V29" s="36">
        <v>1376</v>
      </c>
      <c r="W29" s="42">
        <v>1795</v>
      </c>
      <c r="Y29" s="126"/>
    </row>
    <row r="30" spans="1:25" x14ac:dyDescent="0.25">
      <c r="A30" s="5" t="s">
        <v>44</v>
      </c>
      <c r="C30" s="47">
        <v>0</v>
      </c>
      <c r="D30" s="7">
        <v>0</v>
      </c>
      <c r="E30" s="7">
        <v>0</v>
      </c>
      <c r="F30" s="10">
        <v>0</v>
      </c>
      <c r="G30" s="48">
        <v>0</v>
      </c>
      <c r="I30" s="9">
        <v>59</v>
      </c>
      <c r="J30" s="10">
        <v>27</v>
      </c>
      <c r="K30" s="8">
        <v>86</v>
      </c>
      <c r="M30" s="9">
        <v>0</v>
      </c>
      <c r="N30" s="10">
        <v>0</v>
      </c>
      <c r="O30" s="8">
        <v>0</v>
      </c>
      <c r="Q30" s="9">
        <v>42</v>
      </c>
      <c r="R30" s="10">
        <v>45</v>
      </c>
      <c r="S30" s="8">
        <v>87</v>
      </c>
      <c r="U30" s="9">
        <v>132</v>
      </c>
      <c r="V30" s="10">
        <v>219</v>
      </c>
      <c r="W30" s="8">
        <v>351</v>
      </c>
      <c r="Y30" s="126"/>
    </row>
    <row r="31" spans="1:25" x14ac:dyDescent="0.25">
      <c r="A31" s="5" t="s">
        <v>45</v>
      </c>
      <c r="C31" s="47">
        <v>3166</v>
      </c>
      <c r="D31" s="7">
        <v>13</v>
      </c>
      <c r="E31" s="7">
        <v>57</v>
      </c>
      <c r="F31" s="10">
        <v>3237</v>
      </c>
      <c r="G31" s="48">
        <v>6473</v>
      </c>
      <c r="I31" s="9">
        <v>8</v>
      </c>
      <c r="J31" s="10">
        <v>2</v>
      </c>
      <c r="K31" s="8">
        <v>10</v>
      </c>
      <c r="M31" s="9">
        <v>41</v>
      </c>
      <c r="N31" s="10">
        <v>41</v>
      </c>
      <c r="O31" s="8">
        <v>82</v>
      </c>
      <c r="Q31" s="9">
        <v>3</v>
      </c>
      <c r="R31" s="10">
        <v>5</v>
      </c>
      <c r="S31" s="8">
        <v>8</v>
      </c>
      <c r="U31" s="9">
        <v>1738</v>
      </c>
      <c r="V31" s="10">
        <v>2017</v>
      </c>
      <c r="W31" s="8">
        <v>3755</v>
      </c>
      <c r="Y31" s="126"/>
    </row>
    <row r="32" spans="1:25" x14ac:dyDescent="0.25">
      <c r="A32" s="5" t="s">
        <v>47</v>
      </c>
      <c r="C32" s="47">
        <v>14</v>
      </c>
      <c r="D32" s="7">
        <v>0</v>
      </c>
      <c r="E32" s="7">
        <v>0</v>
      </c>
      <c r="F32" s="10">
        <v>12</v>
      </c>
      <c r="G32" s="48">
        <v>26</v>
      </c>
      <c r="I32" s="9">
        <v>63</v>
      </c>
      <c r="J32" s="10">
        <v>42</v>
      </c>
      <c r="K32" s="8">
        <v>105</v>
      </c>
      <c r="M32" s="9">
        <v>5</v>
      </c>
      <c r="N32" s="10">
        <v>5</v>
      </c>
      <c r="O32" s="8">
        <v>10</v>
      </c>
      <c r="Q32" s="9">
        <v>36</v>
      </c>
      <c r="R32" s="10">
        <v>47</v>
      </c>
      <c r="S32" s="8">
        <v>83</v>
      </c>
      <c r="U32" s="9">
        <v>130</v>
      </c>
      <c r="V32" s="10">
        <v>213</v>
      </c>
      <c r="W32" s="8">
        <v>343</v>
      </c>
      <c r="Y32" s="126"/>
    </row>
    <row r="33" spans="1:25" x14ac:dyDescent="0.25">
      <c r="A33" s="5" t="s">
        <v>64</v>
      </c>
      <c r="C33" s="47">
        <v>0</v>
      </c>
      <c r="D33" s="7">
        <v>0</v>
      </c>
      <c r="E33" s="7">
        <v>0</v>
      </c>
      <c r="F33" s="10">
        <v>0</v>
      </c>
      <c r="G33" s="48">
        <v>0</v>
      </c>
      <c r="I33" s="9">
        <v>95</v>
      </c>
      <c r="J33" s="10">
        <v>80</v>
      </c>
      <c r="K33" s="8">
        <v>175</v>
      </c>
      <c r="M33" s="9">
        <v>0</v>
      </c>
      <c r="N33" s="10">
        <v>0</v>
      </c>
      <c r="O33" s="8">
        <v>0</v>
      </c>
      <c r="Q33" s="9">
        <v>32</v>
      </c>
      <c r="R33" s="10">
        <v>35</v>
      </c>
      <c r="S33" s="8">
        <v>67</v>
      </c>
      <c r="U33" s="9">
        <v>102</v>
      </c>
      <c r="V33" s="10">
        <v>169</v>
      </c>
      <c r="W33" s="8">
        <v>271</v>
      </c>
      <c r="Y33" s="126"/>
    </row>
    <row r="34" spans="1:25" x14ac:dyDescent="0.25">
      <c r="A34" s="5" t="s">
        <v>50</v>
      </c>
      <c r="C34" s="47">
        <v>779</v>
      </c>
      <c r="D34" s="7">
        <v>0</v>
      </c>
      <c r="E34" s="7">
        <v>19</v>
      </c>
      <c r="F34" s="10">
        <v>657</v>
      </c>
      <c r="G34" s="48">
        <v>1455</v>
      </c>
      <c r="I34" s="9">
        <v>47</v>
      </c>
      <c r="J34" s="10">
        <v>35</v>
      </c>
      <c r="K34" s="8">
        <v>82</v>
      </c>
      <c r="M34" s="9">
        <v>28</v>
      </c>
      <c r="N34" s="10">
        <v>28</v>
      </c>
      <c r="O34" s="8">
        <v>56</v>
      </c>
      <c r="Q34" s="9">
        <v>77</v>
      </c>
      <c r="R34" s="10">
        <v>86</v>
      </c>
      <c r="S34" s="8">
        <v>163</v>
      </c>
      <c r="U34" s="9">
        <v>56</v>
      </c>
      <c r="V34" s="10">
        <v>971</v>
      </c>
      <c r="W34" s="8">
        <v>1027</v>
      </c>
      <c r="Y34" s="126"/>
    </row>
    <row r="35" spans="1:25" x14ac:dyDescent="0.25">
      <c r="A35" s="5" t="s">
        <v>51</v>
      </c>
      <c r="C35" s="47">
        <v>0</v>
      </c>
      <c r="D35" s="7">
        <v>0</v>
      </c>
      <c r="E35" s="7">
        <v>0</v>
      </c>
      <c r="F35" s="10">
        <v>0</v>
      </c>
      <c r="G35" s="48">
        <v>0</v>
      </c>
      <c r="I35" s="9">
        <v>38</v>
      </c>
      <c r="J35" s="10">
        <v>38</v>
      </c>
      <c r="K35" s="8">
        <v>76</v>
      </c>
      <c r="M35" s="9">
        <v>0</v>
      </c>
      <c r="N35" s="10">
        <v>0</v>
      </c>
      <c r="O35" s="8">
        <v>0</v>
      </c>
      <c r="Q35" s="9">
        <v>11</v>
      </c>
      <c r="R35" s="10">
        <v>12</v>
      </c>
      <c r="S35" s="8">
        <v>23</v>
      </c>
      <c r="U35" s="9">
        <v>35</v>
      </c>
      <c r="V35" s="10">
        <v>58</v>
      </c>
      <c r="W35" s="8">
        <v>93</v>
      </c>
      <c r="Y35" s="126"/>
    </row>
    <row r="36" spans="1:25" x14ac:dyDescent="0.25">
      <c r="A36" s="5" t="s">
        <v>52</v>
      </c>
      <c r="C36" s="47">
        <v>24863</v>
      </c>
      <c r="D36" s="7">
        <v>444</v>
      </c>
      <c r="E36" s="7">
        <v>897</v>
      </c>
      <c r="F36" s="10">
        <v>25824</v>
      </c>
      <c r="G36" s="48">
        <v>52028</v>
      </c>
      <c r="I36" s="9">
        <v>350</v>
      </c>
      <c r="J36" s="10">
        <v>430</v>
      </c>
      <c r="K36" s="8">
        <v>780</v>
      </c>
      <c r="M36" s="9">
        <v>418</v>
      </c>
      <c r="N36" s="10">
        <v>418</v>
      </c>
      <c r="O36" s="8">
        <v>836</v>
      </c>
      <c r="Q36" s="9">
        <v>318</v>
      </c>
      <c r="R36" s="10">
        <v>389</v>
      </c>
      <c r="S36" s="8">
        <v>707</v>
      </c>
      <c r="U36" s="9">
        <v>15750</v>
      </c>
      <c r="V36" s="10">
        <v>35293</v>
      </c>
      <c r="W36" s="8">
        <v>51043</v>
      </c>
      <c r="Y36" s="126"/>
    </row>
    <row r="37" spans="1:25" x14ac:dyDescent="0.25">
      <c r="A37" s="5" t="s">
        <v>53</v>
      </c>
      <c r="C37" s="47">
        <v>0</v>
      </c>
      <c r="D37" s="7">
        <v>0</v>
      </c>
      <c r="E37" s="7">
        <v>0</v>
      </c>
      <c r="F37" s="10">
        <v>0</v>
      </c>
      <c r="G37" s="48">
        <v>0</v>
      </c>
      <c r="I37" s="9">
        <v>20</v>
      </c>
      <c r="J37" s="10">
        <v>33</v>
      </c>
      <c r="K37" s="8">
        <v>53</v>
      </c>
      <c r="M37" s="9">
        <v>8</v>
      </c>
      <c r="N37" s="10">
        <v>8</v>
      </c>
      <c r="O37" s="8">
        <v>16</v>
      </c>
      <c r="Q37" s="9">
        <v>26</v>
      </c>
      <c r="R37" s="10">
        <v>30</v>
      </c>
      <c r="S37" s="8">
        <v>56</v>
      </c>
      <c r="U37" s="9">
        <v>86</v>
      </c>
      <c r="V37" s="10">
        <v>142</v>
      </c>
      <c r="W37" s="8">
        <v>228</v>
      </c>
      <c r="Y37" s="126"/>
    </row>
    <row r="38" spans="1:25" x14ac:dyDescent="0.25">
      <c r="A38" s="5" t="s">
        <v>54</v>
      </c>
      <c r="C38" s="47">
        <v>0</v>
      </c>
      <c r="D38" s="7">
        <v>0</v>
      </c>
      <c r="E38" s="7">
        <v>0</v>
      </c>
      <c r="F38" s="10">
        <v>0</v>
      </c>
      <c r="G38" s="48">
        <v>0</v>
      </c>
      <c r="I38" s="9">
        <v>14</v>
      </c>
      <c r="J38" s="10">
        <v>15</v>
      </c>
      <c r="K38" s="8">
        <v>29</v>
      </c>
      <c r="M38" s="9">
        <v>0</v>
      </c>
      <c r="N38" s="10">
        <v>0</v>
      </c>
      <c r="O38" s="8">
        <v>0</v>
      </c>
      <c r="Q38" s="9">
        <v>9</v>
      </c>
      <c r="R38" s="10">
        <v>9</v>
      </c>
      <c r="S38" s="8">
        <v>18</v>
      </c>
      <c r="U38" s="9">
        <v>27</v>
      </c>
      <c r="V38" s="10">
        <v>45</v>
      </c>
      <c r="W38" s="8">
        <v>72</v>
      </c>
      <c r="Y38" s="126"/>
    </row>
    <row r="39" spans="1:25" x14ac:dyDescent="0.25">
      <c r="A39" s="11" t="s">
        <v>55</v>
      </c>
      <c r="C39" s="47">
        <v>0</v>
      </c>
      <c r="D39" s="7">
        <v>0</v>
      </c>
      <c r="E39" s="7">
        <v>0</v>
      </c>
      <c r="F39" s="10">
        <v>0</v>
      </c>
      <c r="G39" s="48">
        <v>0</v>
      </c>
      <c r="I39" s="9">
        <v>887</v>
      </c>
      <c r="J39" s="10">
        <v>689</v>
      </c>
      <c r="K39" s="8">
        <v>1576</v>
      </c>
      <c r="M39" s="9">
        <v>0</v>
      </c>
      <c r="N39" s="10">
        <v>0</v>
      </c>
      <c r="O39" s="8">
        <v>0</v>
      </c>
      <c r="Q39" s="9">
        <v>336</v>
      </c>
      <c r="R39" s="10">
        <v>426</v>
      </c>
      <c r="S39" s="8">
        <v>762</v>
      </c>
      <c r="U39" s="9"/>
      <c r="V39" s="10"/>
      <c r="W39" s="8">
        <v>3138</v>
      </c>
      <c r="Y39" s="126"/>
    </row>
    <row r="40" spans="1:25" x14ac:dyDescent="0.25">
      <c r="A40" s="11" t="s">
        <v>49</v>
      </c>
      <c r="C40" s="49">
        <v>0</v>
      </c>
      <c r="D40" s="7">
        <v>0</v>
      </c>
      <c r="E40" s="7">
        <v>0</v>
      </c>
      <c r="F40" s="7">
        <v>0</v>
      </c>
      <c r="G40" s="48">
        <v>0</v>
      </c>
      <c r="I40" s="9">
        <v>853</v>
      </c>
      <c r="J40" s="7">
        <v>370</v>
      </c>
      <c r="K40" s="8">
        <v>0</v>
      </c>
      <c r="M40" s="9">
        <v>0</v>
      </c>
      <c r="N40" s="7">
        <v>0</v>
      </c>
      <c r="O40" s="8">
        <v>0</v>
      </c>
      <c r="Q40" s="9">
        <v>1626</v>
      </c>
      <c r="R40" s="7">
        <v>1447</v>
      </c>
      <c r="S40" s="8">
        <v>3073</v>
      </c>
      <c r="U40" s="9"/>
      <c r="V40" s="7"/>
      <c r="W40" s="8">
        <v>12113</v>
      </c>
      <c r="Y40" s="126"/>
    </row>
    <row r="41" spans="1:25" x14ac:dyDescent="0.25">
      <c r="A41" s="11" t="s">
        <v>87</v>
      </c>
      <c r="C41" s="49">
        <v>0</v>
      </c>
      <c r="D41" s="7">
        <v>0</v>
      </c>
      <c r="E41" s="7">
        <v>0</v>
      </c>
      <c r="F41" s="7">
        <v>0</v>
      </c>
      <c r="G41" s="48">
        <v>0</v>
      </c>
      <c r="I41" s="9">
        <v>1037</v>
      </c>
      <c r="J41" s="7">
        <v>1081</v>
      </c>
      <c r="K41" s="8">
        <v>2118</v>
      </c>
      <c r="M41" s="9">
        <v>0</v>
      </c>
      <c r="N41" s="7">
        <v>0</v>
      </c>
      <c r="O41" s="8">
        <v>0</v>
      </c>
      <c r="Q41" s="9">
        <v>432</v>
      </c>
      <c r="R41" s="7">
        <v>501</v>
      </c>
      <c r="S41" s="8">
        <v>933</v>
      </c>
      <c r="U41" s="9"/>
      <c r="V41" s="7"/>
      <c r="W41" s="8">
        <v>3801</v>
      </c>
      <c r="Y41" s="126"/>
    </row>
    <row r="42" spans="1:25" x14ac:dyDescent="0.25">
      <c r="A42" s="11" t="s">
        <v>46</v>
      </c>
      <c r="C42" s="49">
        <v>0</v>
      </c>
      <c r="D42" s="7">
        <v>0</v>
      </c>
      <c r="E42" s="7">
        <v>0</v>
      </c>
      <c r="F42" s="7">
        <v>0</v>
      </c>
      <c r="G42" s="48">
        <v>0</v>
      </c>
      <c r="I42" s="9">
        <v>144</v>
      </c>
      <c r="J42" s="7">
        <v>146</v>
      </c>
      <c r="K42" s="8">
        <v>290</v>
      </c>
      <c r="M42" s="9">
        <v>0</v>
      </c>
      <c r="N42" s="7">
        <v>0</v>
      </c>
      <c r="O42" s="8">
        <v>0</v>
      </c>
      <c r="Q42" s="9">
        <v>414</v>
      </c>
      <c r="R42" s="7">
        <v>412</v>
      </c>
      <c r="S42" s="8">
        <v>826</v>
      </c>
      <c r="U42" s="9"/>
      <c r="V42" s="7"/>
      <c r="W42" s="8">
        <v>3302</v>
      </c>
      <c r="Y42" s="126"/>
    </row>
    <row r="43" spans="1:25" x14ac:dyDescent="0.25">
      <c r="A43" s="11" t="s">
        <v>48</v>
      </c>
      <c r="C43" s="47">
        <v>0</v>
      </c>
      <c r="D43" s="7">
        <v>0</v>
      </c>
      <c r="E43" s="7">
        <v>0</v>
      </c>
      <c r="F43" s="7">
        <v>0</v>
      </c>
      <c r="G43" s="48">
        <v>0</v>
      </c>
      <c r="I43" s="9">
        <v>143</v>
      </c>
      <c r="J43" s="7">
        <v>98</v>
      </c>
      <c r="K43" s="8">
        <v>241</v>
      </c>
      <c r="M43" s="9">
        <v>0</v>
      </c>
      <c r="N43" s="7">
        <v>0</v>
      </c>
      <c r="O43" s="8">
        <v>0</v>
      </c>
      <c r="Q43" s="9">
        <v>535</v>
      </c>
      <c r="R43" s="7">
        <v>542</v>
      </c>
      <c r="S43" s="8">
        <v>1077</v>
      </c>
      <c r="U43" s="9"/>
      <c r="V43" s="7"/>
      <c r="W43" s="8">
        <v>4315</v>
      </c>
      <c r="Y43" s="126"/>
    </row>
    <row r="44" spans="1:25" x14ac:dyDescent="0.25">
      <c r="A44" s="11" t="s">
        <v>56</v>
      </c>
      <c r="C44" s="47">
        <v>0</v>
      </c>
      <c r="D44" s="7">
        <v>0</v>
      </c>
      <c r="E44" s="7">
        <v>0</v>
      </c>
      <c r="F44" s="7">
        <v>0</v>
      </c>
      <c r="G44" s="48">
        <v>0</v>
      </c>
      <c r="I44" s="9">
        <v>94</v>
      </c>
      <c r="J44" s="7">
        <v>48</v>
      </c>
      <c r="K44" s="8">
        <v>142</v>
      </c>
      <c r="M44" s="9">
        <v>0</v>
      </c>
      <c r="N44" s="7">
        <v>0</v>
      </c>
      <c r="O44" s="8">
        <v>0</v>
      </c>
      <c r="Q44" s="9">
        <v>162</v>
      </c>
      <c r="R44" s="7">
        <v>170</v>
      </c>
      <c r="S44" s="8">
        <v>332</v>
      </c>
      <c r="U44" s="9"/>
      <c r="V44" s="7"/>
      <c r="W44" s="8">
        <v>1336</v>
      </c>
      <c r="Y44" s="126"/>
    </row>
    <row r="45" spans="1:25" ht="16.5" thickBot="1" x14ac:dyDescent="0.3">
      <c r="A45" s="34" t="s">
        <v>61</v>
      </c>
      <c r="C45" s="50">
        <f>SUM(C29:C44)</f>
        <v>28987</v>
      </c>
      <c r="D45" s="50">
        <f t="shared" ref="D45" si="71">SUM(D29:D44)</f>
        <v>457</v>
      </c>
      <c r="E45" s="50">
        <f t="shared" ref="E45" si="72">SUM(E29:E44)</f>
        <v>973</v>
      </c>
      <c r="F45" s="50">
        <f t="shared" ref="F45" si="73">SUM(F29:F44)</f>
        <v>29966</v>
      </c>
      <c r="G45" s="50">
        <f t="shared" ref="G45" si="74">SUM(G29:G44)</f>
        <v>60383</v>
      </c>
      <c r="H45"/>
      <c r="I45" s="33">
        <f>SUM(I29:I44)</f>
        <v>3917</v>
      </c>
      <c r="J45" s="33">
        <f t="shared" ref="J45" si="75">SUM(J29:J44)</f>
        <v>3188</v>
      </c>
      <c r="K45" s="33">
        <f t="shared" ref="K45" si="76">SUM(K29:K44)</f>
        <v>5763</v>
      </c>
      <c r="L45"/>
      <c r="M45" s="33">
        <f>SUM(M29:M44)</f>
        <v>552</v>
      </c>
      <c r="N45" s="33">
        <f t="shared" ref="N45" si="77">SUM(N29:N44)</f>
        <v>552</v>
      </c>
      <c r="O45" s="33">
        <f t="shared" ref="O45" si="78">SUM(O29:O44)</f>
        <v>1104</v>
      </c>
      <c r="P45"/>
      <c r="Q45" s="33">
        <f>SUM(Q29:Q44)</f>
        <v>4098</v>
      </c>
      <c r="R45" s="33">
        <f t="shared" ref="R45" si="79">SUM(R29:R44)</f>
        <v>4200</v>
      </c>
      <c r="S45" s="33">
        <f t="shared" ref="S45" si="80">SUM(S29:S44)</f>
        <v>8298</v>
      </c>
      <c r="T45"/>
      <c r="U45" s="33">
        <f>SUM(U29:U44)</f>
        <v>18475</v>
      </c>
      <c r="V45" s="33">
        <f t="shared" ref="V45" si="81">SUM(V29:V44)</f>
        <v>40503</v>
      </c>
      <c r="W45" s="33">
        <f t="shared" ref="W45" si="82">SUM(W29:W44)</f>
        <v>86983</v>
      </c>
      <c r="Y45" s="126"/>
    </row>
    <row r="48" spans="1:25" ht="15.75" thickBot="1" x14ac:dyDescent="0.3"/>
    <row r="49" spans="1:25" ht="15.75" x14ac:dyDescent="0.25">
      <c r="A49" s="127" t="s">
        <v>0</v>
      </c>
      <c r="C49" s="128" t="s">
        <v>67</v>
      </c>
      <c r="D49" s="129"/>
      <c r="E49" s="129"/>
      <c r="F49" s="129"/>
      <c r="G49" s="130"/>
      <c r="I49" s="123" t="s">
        <v>68</v>
      </c>
      <c r="J49" s="124"/>
      <c r="K49" s="125"/>
      <c r="M49" s="123" t="s">
        <v>69</v>
      </c>
      <c r="N49" s="124"/>
      <c r="O49" s="125"/>
      <c r="Q49" s="123" t="s">
        <v>70</v>
      </c>
      <c r="R49" s="124"/>
      <c r="S49" s="125"/>
      <c r="U49" s="123" t="s">
        <v>57</v>
      </c>
      <c r="V49" s="124"/>
      <c r="W49" s="125"/>
      <c r="Y49" s="126" t="s">
        <v>13</v>
      </c>
    </row>
    <row r="50" spans="1:25" ht="15" customHeight="1" x14ac:dyDescent="0.25">
      <c r="A50" s="127"/>
      <c r="C50" s="43" t="s">
        <v>58</v>
      </c>
      <c r="D50" s="38" t="s">
        <v>59</v>
      </c>
      <c r="E50" s="38" t="s">
        <v>71</v>
      </c>
      <c r="F50" s="38" t="s">
        <v>60</v>
      </c>
      <c r="G50" s="44" t="s">
        <v>61</v>
      </c>
      <c r="I50" s="39" t="s">
        <v>58</v>
      </c>
      <c r="J50" s="38" t="s">
        <v>60</v>
      </c>
      <c r="K50" s="40" t="s">
        <v>61</v>
      </c>
      <c r="M50" s="39" t="s">
        <v>62</v>
      </c>
      <c r="N50" s="38" t="s">
        <v>63</v>
      </c>
      <c r="O50" s="40" t="s">
        <v>61</v>
      </c>
      <c r="Q50" s="39" t="s">
        <v>62</v>
      </c>
      <c r="R50" s="38" t="s">
        <v>63</v>
      </c>
      <c r="S50" s="40" t="s">
        <v>61</v>
      </c>
      <c r="U50" s="39" t="s">
        <v>58</v>
      </c>
      <c r="V50" s="38" t="s">
        <v>60</v>
      </c>
      <c r="W50" s="40" t="s">
        <v>61</v>
      </c>
      <c r="Y50" s="126"/>
    </row>
    <row r="51" spans="1:25" x14ac:dyDescent="0.25">
      <c r="A51" s="5" t="s">
        <v>43</v>
      </c>
      <c r="C51" s="45">
        <v>96</v>
      </c>
      <c r="D51" s="37">
        <v>0</v>
      </c>
      <c r="E51" s="37">
        <v>0</v>
      </c>
      <c r="F51" s="36">
        <v>153</v>
      </c>
      <c r="G51" s="46">
        <v>249</v>
      </c>
      <c r="I51" s="41">
        <v>65</v>
      </c>
      <c r="J51" s="36">
        <v>75</v>
      </c>
      <c r="K51" s="42">
        <v>0</v>
      </c>
      <c r="M51" s="41">
        <v>95</v>
      </c>
      <c r="N51" s="36">
        <v>94</v>
      </c>
      <c r="O51" s="42">
        <v>189</v>
      </c>
      <c r="Q51" s="41">
        <v>47</v>
      </c>
      <c r="R51" s="36">
        <v>47</v>
      </c>
      <c r="S51" s="42">
        <v>94</v>
      </c>
      <c r="U51" s="41">
        <v>1419</v>
      </c>
      <c r="V51" s="36">
        <v>1130</v>
      </c>
      <c r="W51" s="42">
        <v>2549</v>
      </c>
      <c r="Y51" s="126"/>
    </row>
    <row r="52" spans="1:25" x14ac:dyDescent="0.25">
      <c r="A52" s="5" t="s">
        <v>44</v>
      </c>
      <c r="C52" s="47">
        <v>0</v>
      </c>
      <c r="D52" s="7">
        <v>0</v>
      </c>
      <c r="E52" s="7">
        <v>0</v>
      </c>
      <c r="F52" s="10">
        <v>0</v>
      </c>
      <c r="G52" s="48">
        <v>0</v>
      </c>
      <c r="I52" s="9">
        <v>23</v>
      </c>
      <c r="J52" s="10">
        <v>27</v>
      </c>
      <c r="K52" s="8">
        <v>50</v>
      </c>
      <c r="M52" s="9">
        <v>63</v>
      </c>
      <c r="N52" s="10">
        <v>63</v>
      </c>
      <c r="O52" s="8">
        <v>126</v>
      </c>
      <c r="Q52" s="9"/>
      <c r="R52" s="10"/>
      <c r="S52" s="8">
        <v>0</v>
      </c>
      <c r="U52" s="9">
        <v>3228</v>
      </c>
      <c r="V52" s="10">
        <v>1404</v>
      </c>
      <c r="W52" s="8">
        <v>4632</v>
      </c>
      <c r="Y52" s="126"/>
    </row>
    <row r="53" spans="1:25" x14ac:dyDescent="0.25">
      <c r="A53" s="5" t="s">
        <v>45</v>
      </c>
      <c r="C53" s="47">
        <v>2730</v>
      </c>
      <c r="D53" s="7">
        <v>12</v>
      </c>
      <c r="E53" s="7">
        <v>81</v>
      </c>
      <c r="F53" s="10">
        <v>2885</v>
      </c>
      <c r="G53" s="48">
        <v>5708</v>
      </c>
      <c r="I53" s="9">
        <v>8</v>
      </c>
      <c r="J53" s="10">
        <v>12</v>
      </c>
      <c r="K53" s="8">
        <v>20</v>
      </c>
      <c r="M53" s="9">
        <v>15</v>
      </c>
      <c r="N53" s="10">
        <v>15</v>
      </c>
      <c r="O53" s="8">
        <v>30</v>
      </c>
      <c r="Q53" s="9">
        <v>58</v>
      </c>
      <c r="R53" s="10">
        <v>58</v>
      </c>
      <c r="S53" s="8">
        <v>116</v>
      </c>
      <c r="U53" s="9"/>
      <c r="V53" s="10"/>
      <c r="W53" s="8">
        <v>0</v>
      </c>
      <c r="Y53" s="126"/>
    </row>
    <row r="54" spans="1:25" x14ac:dyDescent="0.25">
      <c r="A54" s="5" t="s">
        <v>47</v>
      </c>
      <c r="C54" s="47">
        <v>34</v>
      </c>
      <c r="D54" s="7">
        <v>0</v>
      </c>
      <c r="E54" s="7">
        <v>0</v>
      </c>
      <c r="F54" s="10">
        <v>33</v>
      </c>
      <c r="G54" s="48">
        <v>67</v>
      </c>
      <c r="I54" s="9">
        <v>11</v>
      </c>
      <c r="J54" s="10">
        <v>13</v>
      </c>
      <c r="K54" s="8">
        <v>24</v>
      </c>
      <c r="M54" s="9">
        <v>66</v>
      </c>
      <c r="N54" s="10">
        <v>60</v>
      </c>
      <c r="O54" s="8">
        <v>126</v>
      </c>
      <c r="Q54" s="9">
        <v>8</v>
      </c>
      <c r="R54" s="10">
        <v>8</v>
      </c>
      <c r="S54" s="8">
        <v>16</v>
      </c>
      <c r="U54" s="9">
        <v>74</v>
      </c>
      <c r="V54" s="10">
        <v>4</v>
      </c>
      <c r="W54" s="8">
        <v>78</v>
      </c>
      <c r="Y54" s="126"/>
    </row>
    <row r="55" spans="1:25" x14ac:dyDescent="0.25">
      <c r="A55" s="5" t="s">
        <v>64</v>
      </c>
      <c r="C55" s="47">
        <v>0</v>
      </c>
      <c r="D55" s="7">
        <v>0</v>
      </c>
      <c r="E55" s="7">
        <v>0</v>
      </c>
      <c r="F55" s="10">
        <v>0</v>
      </c>
      <c r="G55" s="48">
        <v>0</v>
      </c>
      <c r="I55" s="9">
        <v>35</v>
      </c>
      <c r="J55" s="10">
        <v>40</v>
      </c>
      <c r="K55" s="8">
        <v>75</v>
      </c>
      <c r="M55" s="9">
        <v>50</v>
      </c>
      <c r="N55" s="10">
        <v>49</v>
      </c>
      <c r="O55" s="8">
        <v>99</v>
      </c>
      <c r="Q55" s="9"/>
      <c r="R55" s="10"/>
      <c r="S55" s="8">
        <v>0</v>
      </c>
      <c r="U55" s="9"/>
      <c r="V55" s="10"/>
      <c r="W55" s="8">
        <v>0</v>
      </c>
      <c r="Y55" s="126"/>
    </row>
    <row r="56" spans="1:25" x14ac:dyDescent="0.25">
      <c r="A56" s="5" t="s">
        <v>50</v>
      </c>
      <c r="C56" s="47">
        <v>791</v>
      </c>
      <c r="D56" s="7">
        <v>0</v>
      </c>
      <c r="E56" s="7">
        <v>5</v>
      </c>
      <c r="F56" s="10">
        <v>636</v>
      </c>
      <c r="G56" s="48">
        <v>1432</v>
      </c>
      <c r="I56" s="9">
        <v>19</v>
      </c>
      <c r="J56" s="10">
        <v>19</v>
      </c>
      <c r="K56" s="8">
        <v>38</v>
      </c>
      <c r="M56" s="9">
        <v>169</v>
      </c>
      <c r="N56" s="10">
        <v>162</v>
      </c>
      <c r="O56" s="8">
        <v>331</v>
      </c>
      <c r="Q56" s="9">
        <v>26</v>
      </c>
      <c r="R56" s="10">
        <v>26</v>
      </c>
      <c r="S56" s="8">
        <v>52</v>
      </c>
      <c r="U56" s="9">
        <v>345</v>
      </c>
      <c r="V56" s="10">
        <v>29</v>
      </c>
      <c r="W56" s="8">
        <v>374</v>
      </c>
      <c r="Y56" s="126"/>
    </row>
    <row r="57" spans="1:25" x14ac:dyDescent="0.25">
      <c r="A57" s="5" t="s">
        <v>51</v>
      </c>
      <c r="C57" s="47">
        <v>0</v>
      </c>
      <c r="D57" s="7">
        <v>0</v>
      </c>
      <c r="E57" s="7">
        <v>0</v>
      </c>
      <c r="F57" s="10">
        <v>0</v>
      </c>
      <c r="G57" s="48">
        <v>0</v>
      </c>
      <c r="I57" s="9">
        <v>12</v>
      </c>
      <c r="J57" s="10">
        <v>12</v>
      </c>
      <c r="K57" s="8">
        <v>24</v>
      </c>
      <c r="M57" s="9">
        <v>12</v>
      </c>
      <c r="N57" s="10">
        <v>12</v>
      </c>
      <c r="O57" s="8">
        <v>24</v>
      </c>
      <c r="Q57" s="9"/>
      <c r="R57" s="10"/>
      <c r="S57" s="8">
        <v>0</v>
      </c>
      <c r="U57" s="9"/>
      <c r="V57" s="10"/>
      <c r="W57" s="8">
        <v>0</v>
      </c>
      <c r="Y57" s="126"/>
    </row>
    <row r="58" spans="1:25" x14ac:dyDescent="0.25">
      <c r="A58" s="5" t="s">
        <v>52</v>
      </c>
      <c r="C58" s="47">
        <v>23776</v>
      </c>
      <c r="D58" s="7">
        <v>40</v>
      </c>
      <c r="E58" s="7">
        <v>568</v>
      </c>
      <c r="F58" s="10">
        <v>23094</v>
      </c>
      <c r="G58" s="48">
        <v>47478</v>
      </c>
      <c r="I58" s="9">
        <v>18</v>
      </c>
      <c r="J58" s="10">
        <v>35</v>
      </c>
      <c r="K58" s="8">
        <v>53</v>
      </c>
      <c r="M58" s="9">
        <v>513</v>
      </c>
      <c r="N58" s="10">
        <v>514</v>
      </c>
      <c r="O58" s="8">
        <v>1027</v>
      </c>
      <c r="Q58" s="9">
        <v>378</v>
      </c>
      <c r="R58" s="10">
        <v>378</v>
      </c>
      <c r="S58" s="8">
        <v>756</v>
      </c>
      <c r="U58" s="9">
        <v>27777</v>
      </c>
      <c r="V58" s="10">
        <v>15671</v>
      </c>
      <c r="W58" s="8">
        <v>43448</v>
      </c>
      <c r="Y58" s="126"/>
    </row>
    <row r="59" spans="1:25" x14ac:dyDescent="0.25">
      <c r="A59" s="5" t="s">
        <v>53</v>
      </c>
      <c r="C59" s="47">
        <v>0</v>
      </c>
      <c r="D59" s="7">
        <v>0</v>
      </c>
      <c r="E59" s="7">
        <v>0</v>
      </c>
      <c r="F59" s="10">
        <v>0</v>
      </c>
      <c r="G59" s="48">
        <v>0</v>
      </c>
      <c r="I59" s="9">
        <v>23</v>
      </c>
      <c r="J59" s="10">
        <v>21</v>
      </c>
      <c r="K59" s="8">
        <v>44</v>
      </c>
      <c r="M59" s="9">
        <v>60</v>
      </c>
      <c r="N59" s="10">
        <v>57</v>
      </c>
      <c r="O59" s="8">
        <v>117</v>
      </c>
      <c r="Q59" s="9">
        <v>10</v>
      </c>
      <c r="R59" s="10">
        <v>10</v>
      </c>
      <c r="S59" s="8">
        <v>20</v>
      </c>
      <c r="U59" s="9"/>
      <c r="V59" s="10"/>
      <c r="W59" s="8">
        <v>0</v>
      </c>
      <c r="Y59" s="126"/>
    </row>
    <row r="60" spans="1:25" x14ac:dyDescent="0.25">
      <c r="A60" s="5" t="s">
        <v>54</v>
      </c>
      <c r="C60" s="47">
        <v>0</v>
      </c>
      <c r="D60" s="7">
        <v>0</v>
      </c>
      <c r="E60" s="7">
        <v>0</v>
      </c>
      <c r="F60" s="10">
        <v>0</v>
      </c>
      <c r="G60" s="48">
        <v>0</v>
      </c>
      <c r="I60" s="9">
        <v>9</v>
      </c>
      <c r="J60" s="10">
        <v>6</v>
      </c>
      <c r="K60" s="8">
        <v>15</v>
      </c>
      <c r="M60" s="9">
        <v>11</v>
      </c>
      <c r="N60" s="10">
        <v>11</v>
      </c>
      <c r="O60" s="8">
        <v>22</v>
      </c>
      <c r="Q60" s="9"/>
      <c r="R60" s="10"/>
      <c r="S60" s="8">
        <v>0</v>
      </c>
      <c r="U60" s="9"/>
      <c r="V60" s="10"/>
      <c r="W60" s="8">
        <v>0</v>
      </c>
      <c r="Y60" s="126"/>
    </row>
    <row r="61" spans="1:25" x14ac:dyDescent="0.25">
      <c r="A61" s="11" t="s">
        <v>55</v>
      </c>
      <c r="C61" s="47">
        <v>0</v>
      </c>
      <c r="D61" s="7">
        <v>0</v>
      </c>
      <c r="E61" s="7">
        <v>0</v>
      </c>
      <c r="F61" s="10">
        <v>0</v>
      </c>
      <c r="G61" s="48">
        <v>0</v>
      </c>
      <c r="I61" s="9">
        <v>626</v>
      </c>
      <c r="J61" s="10">
        <v>540</v>
      </c>
      <c r="K61" s="8">
        <v>1166</v>
      </c>
      <c r="M61" s="9">
        <v>716</v>
      </c>
      <c r="N61" s="10">
        <v>626</v>
      </c>
      <c r="O61" s="8">
        <v>1342</v>
      </c>
      <c r="Q61" s="9"/>
      <c r="R61" s="10"/>
      <c r="S61" s="8">
        <v>0</v>
      </c>
      <c r="U61" s="9"/>
      <c r="V61" s="10"/>
      <c r="W61" s="8">
        <v>0</v>
      </c>
      <c r="Y61" s="126"/>
    </row>
    <row r="62" spans="1:25" x14ac:dyDescent="0.25">
      <c r="A62" s="11" t="s">
        <v>49</v>
      </c>
      <c r="C62" s="49">
        <v>0</v>
      </c>
      <c r="D62" s="7">
        <v>0</v>
      </c>
      <c r="E62" s="7">
        <v>0</v>
      </c>
      <c r="F62" s="7">
        <v>0</v>
      </c>
      <c r="G62" s="48">
        <v>0</v>
      </c>
      <c r="I62" s="9">
        <v>1021</v>
      </c>
      <c r="J62" s="7">
        <v>477</v>
      </c>
      <c r="K62" s="8">
        <v>0</v>
      </c>
      <c r="M62" s="9">
        <v>1787</v>
      </c>
      <c r="N62" s="7">
        <v>1649</v>
      </c>
      <c r="O62" s="8">
        <v>3436</v>
      </c>
      <c r="Q62" s="9"/>
      <c r="R62" s="7"/>
      <c r="S62" s="8">
        <v>0</v>
      </c>
      <c r="U62" s="9">
        <v>0</v>
      </c>
      <c r="V62" s="7">
        <v>0</v>
      </c>
      <c r="W62" s="8">
        <v>0</v>
      </c>
      <c r="Y62" s="126"/>
    </row>
    <row r="63" spans="1:25" x14ac:dyDescent="0.25">
      <c r="A63" s="11" t="s">
        <v>87</v>
      </c>
      <c r="C63" s="49">
        <v>0</v>
      </c>
      <c r="D63" s="7">
        <v>0</v>
      </c>
      <c r="E63" s="7">
        <v>0</v>
      </c>
      <c r="F63" s="7">
        <v>0</v>
      </c>
      <c r="G63" s="48">
        <v>0</v>
      </c>
      <c r="I63" s="9">
        <v>419</v>
      </c>
      <c r="J63" s="7">
        <v>609</v>
      </c>
      <c r="K63" s="8">
        <v>1028</v>
      </c>
      <c r="M63" s="9">
        <v>650</v>
      </c>
      <c r="N63" s="7">
        <v>477</v>
      </c>
      <c r="O63" s="8">
        <v>1127</v>
      </c>
      <c r="Q63" s="9"/>
      <c r="R63" s="7"/>
      <c r="S63" s="8">
        <v>0</v>
      </c>
      <c r="U63" s="9">
        <v>0</v>
      </c>
      <c r="V63" s="7">
        <v>0</v>
      </c>
      <c r="W63" s="8">
        <v>0</v>
      </c>
      <c r="Y63" s="126"/>
    </row>
    <row r="64" spans="1:25" x14ac:dyDescent="0.25">
      <c r="A64" s="11" t="s">
        <v>46</v>
      </c>
      <c r="C64" s="49">
        <v>0</v>
      </c>
      <c r="D64" s="7">
        <v>0</v>
      </c>
      <c r="E64" s="7">
        <v>0</v>
      </c>
      <c r="F64" s="7">
        <v>0</v>
      </c>
      <c r="G64" s="48">
        <v>0</v>
      </c>
      <c r="I64" s="9">
        <v>137</v>
      </c>
      <c r="J64" s="7">
        <v>139</v>
      </c>
      <c r="K64" s="8">
        <v>276</v>
      </c>
      <c r="M64" s="9">
        <v>506</v>
      </c>
      <c r="N64" s="7">
        <v>502</v>
      </c>
      <c r="O64" s="8">
        <v>1008</v>
      </c>
      <c r="Q64" s="9"/>
      <c r="R64" s="7"/>
      <c r="S64" s="8">
        <v>0</v>
      </c>
      <c r="U64" s="9">
        <v>0</v>
      </c>
      <c r="V64" s="7">
        <v>0</v>
      </c>
      <c r="W64" s="8">
        <v>0</v>
      </c>
      <c r="Y64" s="126"/>
    </row>
    <row r="65" spans="1:25" x14ac:dyDescent="0.25">
      <c r="A65" s="11" t="s">
        <v>48</v>
      </c>
      <c r="C65" s="47">
        <v>0</v>
      </c>
      <c r="D65" s="7">
        <v>0</v>
      </c>
      <c r="E65" s="7">
        <v>0</v>
      </c>
      <c r="F65" s="7">
        <v>0</v>
      </c>
      <c r="G65" s="48">
        <v>0</v>
      </c>
      <c r="I65" s="9">
        <v>61</v>
      </c>
      <c r="J65" s="7">
        <v>50</v>
      </c>
      <c r="K65" s="8">
        <v>111</v>
      </c>
      <c r="M65" s="9">
        <v>568</v>
      </c>
      <c r="N65" s="7">
        <v>571</v>
      </c>
      <c r="O65" s="8">
        <v>1139</v>
      </c>
      <c r="Q65" s="9"/>
      <c r="R65" s="7"/>
      <c r="S65" s="8">
        <v>0</v>
      </c>
      <c r="U65" s="9">
        <v>0</v>
      </c>
      <c r="V65" s="7">
        <v>0</v>
      </c>
      <c r="W65" s="8">
        <v>0</v>
      </c>
      <c r="Y65" s="126"/>
    </row>
    <row r="66" spans="1:25" x14ac:dyDescent="0.25">
      <c r="A66" s="11" t="s">
        <v>56</v>
      </c>
      <c r="C66" s="47">
        <v>0</v>
      </c>
      <c r="D66" s="7">
        <v>0</v>
      </c>
      <c r="E66" s="7">
        <v>0</v>
      </c>
      <c r="F66" s="7">
        <v>0</v>
      </c>
      <c r="G66" s="48">
        <v>0</v>
      </c>
      <c r="I66" s="9">
        <v>13</v>
      </c>
      <c r="J66" s="7">
        <v>21</v>
      </c>
      <c r="K66" s="8">
        <v>34</v>
      </c>
      <c r="M66" s="9">
        <v>114</v>
      </c>
      <c r="N66" s="7">
        <v>109</v>
      </c>
      <c r="O66" s="8">
        <v>223</v>
      </c>
      <c r="Q66" s="9"/>
      <c r="R66" s="7"/>
      <c r="S66" s="8">
        <v>0</v>
      </c>
      <c r="U66" s="9">
        <v>0</v>
      </c>
      <c r="V66" s="7">
        <v>0</v>
      </c>
      <c r="W66" s="8">
        <v>0</v>
      </c>
      <c r="Y66" s="126"/>
    </row>
    <row r="67" spans="1:25" ht="16.5" thickBot="1" x14ac:dyDescent="0.3">
      <c r="A67" s="34" t="s">
        <v>61</v>
      </c>
      <c r="C67" s="50">
        <f>SUM(C51:C66)</f>
        <v>27427</v>
      </c>
      <c r="D67" s="50">
        <f t="shared" ref="D67" si="83">SUM(D51:D66)</f>
        <v>52</v>
      </c>
      <c r="E67" s="50">
        <f t="shared" ref="E67" si="84">SUM(E51:E66)</f>
        <v>654</v>
      </c>
      <c r="F67" s="50">
        <f t="shared" ref="F67" si="85">SUM(F51:F66)</f>
        <v>26801</v>
      </c>
      <c r="G67" s="75">
        <f t="shared" ref="G67" si="86">SUM(G51:G66)</f>
        <v>54934</v>
      </c>
      <c r="H67"/>
      <c r="I67" s="33">
        <f>SUM(I51:I66)</f>
        <v>2500</v>
      </c>
      <c r="J67" s="33">
        <f t="shared" ref="J67" si="87">SUM(J51:J66)</f>
        <v>2096</v>
      </c>
      <c r="K67" s="51">
        <f t="shared" ref="K67" si="88">SUM(K51:K66)</f>
        <v>2958</v>
      </c>
      <c r="L67"/>
      <c r="M67" s="33">
        <f>SUM(M51:M66)</f>
        <v>5395</v>
      </c>
      <c r="N67" s="33">
        <f t="shared" ref="N67" si="89">SUM(N51:N66)</f>
        <v>4971</v>
      </c>
      <c r="O67" s="33">
        <f t="shared" ref="O67" si="90">SUM(O51:O66)</f>
        <v>10366</v>
      </c>
      <c r="P67"/>
      <c r="Q67" s="33">
        <f>SUM(Q51:Q66)</f>
        <v>527</v>
      </c>
      <c r="R67" s="33">
        <f t="shared" ref="R67" si="91">SUM(R51:R66)</f>
        <v>527</v>
      </c>
      <c r="S67" s="33">
        <f t="shared" ref="S67" si="92">SUM(S51:S66)</f>
        <v>1054</v>
      </c>
      <c r="T67"/>
      <c r="U67" s="33">
        <f>SUM(U51:U66)</f>
        <v>32843</v>
      </c>
      <c r="V67" s="33">
        <f t="shared" ref="V67" si="93">SUM(V51:V66)</f>
        <v>18238</v>
      </c>
      <c r="W67" s="33">
        <f t="shared" ref="W67" si="94">SUM(W51:W66)</f>
        <v>51081</v>
      </c>
      <c r="Y67" s="126"/>
    </row>
    <row r="70" spans="1:25" ht="15.75" thickBot="1" x14ac:dyDescent="0.3"/>
    <row r="71" spans="1:25" ht="15.75" x14ac:dyDescent="0.25">
      <c r="A71" s="127" t="s">
        <v>0</v>
      </c>
      <c r="C71" s="128" t="s">
        <v>67</v>
      </c>
      <c r="D71" s="129"/>
      <c r="E71" s="129"/>
      <c r="F71" s="129"/>
      <c r="G71" s="130"/>
      <c r="I71" s="123" t="s">
        <v>68</v>
      </c>
      <c r="J71" s="124"/>
      <c r="K71" s="125"/>
      <c r="M71" s="123" t="s">
        <v>69</v>
      </c>
      <c r="N71" s="124"/>
      <c r="O71" s="125"/>
      <c r="Q71" s="123" t="s">
        <v>70</v>
      </c>
      <c r="R71" s="124"/>
      <c r="S71" s="125"/>
      <c r="U71" s="123" t="s">
        <v>57</v>
      </c>
      <c r="V71" s="124"/>
      <c r="W71" s="125"/>
      <c r="Y71" s="126" t="s">
        <v>14</v>
      </c>
    </row>
    <row r="72" spans="1:25" ht="15" customHeight="1" x14ac:dyDescent="0.25">
      <c r="A72" s="127"/>
      <c r="C72" s="43" t="s">
        <v>58</v>
      </c>
      <c r="D72" s="38" t="s">
        <v>59</v>
      </c>
      <c r="E72" s="38" t="s">
        <v>71</v>
      </c>
      <c r="F72" s="38" t="s">
        <v>60</v>
      </c>
      <c r="G72" s="44" t="s">
        <v>61</v>
      </c>
      <c r="I72" s="39" t="s">
        <v>58</v>
      </c>
      <c r="J72" s="38" t="s">
        <v>60</v>
      </c>
      <c r="K72" s="40" t="s">
        <v>61</v>
      </c>
      <c r="M72" s="39" t="s">
        <v>62</v>
      </c>
      <c r="N72" s="38" t="s">
        <v>63</v>
      </c>
      <c r="O72" s="40" t="s">
        <v>61</v>
      </c>
      <c r="Q72" s="39" t="s">
        <v>62</v>
      </c>
      <c r="R72" s="38" t="s">
        <v>63</v>
      </c>
      <c r="S72" s="40" t="s">
        <v>61</v>
      </c>
      <c r="U72" s="39" t="s">
        <v>58</v>
      </c>
      <c r="V72" s="38" t="s">
        <v>60</v>
      </c>
      <c r="W72" s="40" t="s">
        <v>61</v>
      </c>
      <c r="Y72" s="126"/>
    </row>
    <row r="73" spans="1:25" x14ac:dyDescent="0.25">
      <c r="A73" s="5" t="s">
        <v>43</v>
      </c>
      <c r="C73" s="96">
        <v>106</v>
      </c>
      <c r="D73" s="37"/>
      <c r="E73" s="37"/>
      <c r="F73" s="37">
        <v>116</v>
      </c>
      <c r="G73" s="46">
        <f>SUM(C73:F73)</f>
        <v>222</v>
      </c>
      <c r="I73" s="41">
        <v>126</v>
      </c>
      <c r="J73" s="37">
        <v>139</v>
      </c>
      <c r="K73" s="42">
        <f>SUM(I73:J73)</f>
        <v>265</v>
      </c>
      <c r="M73" s="41">
        <v>46</v>
      </c>
      <c r="N73" s="37">
        <v>46</v>
      </c>
      <c r="O73" s="42">
        <f>SUM(M73:N73)</f>
        <v>92</v>
      </c>
      <c r="Q73" s="41">
        <v>108</v>
      </c>
      <c r="R73" s="37">
        <v>106</v>
      </c>
      <c r="S73" s="42">
        <f>SUM(Q73:R73)</f>
        <v>214</v>
      </c>
      <c r="U73" s="41">
        <v>961</v>
      </c>
      <c r="V73" s="37">
        <v>806</v>
      </c>
      <c r="W73" s="42">
        <f>SUM(U73:V73)</f>
        <v>1767</v>
      </c>
      <c r="Y73" s="126"/>
    </row>
    <row r="74" spans="1:25" x14ac:dyDescent="0.25">
      <c r="A74" s="5" t="s">
        <v>44</v>
      </c>
      <c r="C74" s="6"/>
      <c r="D74" s="7"/>
      <c r="E74" s="7"/>
      <c r="F74" s="7"/>
      <c r="G74" s="46">
        <f t="shared" ref="G74:G88" si="95">SUM(C74:F74)</f>
        <v>0</v>
      </c>
      <c r="I74" s="9">
        <v>36</v>
      </c>
      <c r="J74" s="7">
        <v>43</v>
      </c>
      <c r="K74" s="42">
        <f t="shared" ref="K74:K88" si="96">SUM(I74:J74)</f>
        <v>79</v>
      </c>
      <c r="M74" s="9"/>
      <c r="N74" s="10"/>
      <c r="O74" s="42">
        <f t="shared" ref="O74:O88" si="97">SUM(M74:N74)</f>
        <v>0</v>
      </c>
      <c r="Q74" s="9">
        <v>46</v>
      </c>
      <c r="R74" s="10">
        <v>45</v>
      </c>
      <c r="S74" s="42">
        <f t="shared" ref="S74:S88" si="98">SUM(Q74:R74)</f>
        <v>91</v>
      </c>
      <c r="U74" s="9"/>
      <c r="V74" s="7"/>
      <c r="W74" s="42">
        <f t="shared" ref="W74:W88" si="99">SUM(U74:V74)</f>
        <v>0</v>
      </c>
      <c r="Y74" s="126"/>
    </row>
    <row r="75" spans="1:25" x14ac:dyDescent="0.25">
      <c r="A75" s="5" t="s">
        <v>45</v>
      </c>
      <c r="C75" s="6">
        <v>2332</v>
      </c>
      <c r="D75" s="7"/>
      <c r="E75" s="7">
        <v>31</v>
      </c>
      <c r="F75" s="7">
        <v>2149</v>
      </c>
      <c r="G75" s="46">
        <f t="shared" si="95"/>
        <v>4512</v>
      </c>
      <c r="I75" s="9">
        <v>108</v>
      </c>
      <c r="J75" s="7">
        <v>106</v>
      </c>
      <c r="K75" s="42">
        <f t="shared" si="96"/>
        <v>214</v>
      </c>
      <c r="M75" s="9">
        <v>40</v>
      </c>
      <c r="N75" s="10">
        <v>40</v>
      </c>
      <c r="O75" s="42">
        <f t="shared" si="97"/>
        <v>80</v>
      </c>
      <c r="Q75" s="9">
        <v>24</v>
      </c>
      <c r="R75" s="10">
        <v>24</v>
      </c>
      <c r="S75" s="42">
        <f t="shared" si="98"/>
        <v>48</v>
      </c>
      <c r="U75" s="9">
        <v>1761</v>
      </c>
      <c r="V75" s="7">
        <v>632</v>
      </c>
      <c r="W75" s="42">
        <f>SUM(U75:V75)</f>
        <v>2393</v>
      </c>
      <c r="Y75" s="126"/>
    </row>
    <row r="76" spans="1:25" x14ac:dyDescent="0.25">
      <c r="A76" s="5" t="s">
        <v>47</v>
      </c>
      <c r="C76" s="6">
        <v>23</v>
      </c>
      <c r="D76" s="7"/>
      <c r="E76" s="7"/>
      <c r="F76" s="7">
        <v>24</v>
      </c>
      <c r="G76" s="46">
        <f t="shared" si="95"/>
        <v>47</v>
      </c>
      <c r="I76" s="9">
        <v>49</v>
      </c>
      <c r="J76" s="7">
        <v>32</v>
      </c>
      <c r="K76" s="42">
        <f t="shared" si="96"/>
        <v>81</v>
      </c>
      <c r="M76" s="9">
        <v>8</v>
      </c>
      <c r="N76" s="10">
        <v>8</v>
      </c>
      <c r="O76" s="42">
        <f t="shared" si="97"/>
        <v>16</v>
      </c>
      <c r="Q76" s="9">
        <v>88</v>
      </c>
      <c r="R76" s="10">
        <v>88</v>
      </c>
      <c r="S76" s="42">
        <f t="shared" si="98"/>
        <v>176</v>
      </c>
      <c r="U76" s="9">
        <v>69</v>
      </c>
      <c r="V76" s="7">
        <v>80</v>
      </c>
      <c r="W76" s="42">
        <f t="shared" si="99"/>
        <v>149</v>
      </c>
      <c r="Y76" s="126"/>
    </row>
    <row r="77" spans="1:25" x14ac:dyDescent="0.25">
      <c r="A77" s="5" t="s">
        <v>64</v>
      </c>
      <c r="C77" s="6"/>
      <c r="D77" s="7"/>
      <c r="E77" s="7"/>
      <c r="F77" s="7"/>
      <c r="G77" s="46">
        <f t="shared" si="95"/>
        <v>0</v>
      </c>
      <c r="I77" s="9">
        <v>320</v>
      </c>
      <c r="J77" s="7">
        <v>309</v>
      </c>
      <c r="K77" s="42">
        <f t="shared" si="96"/>
        <v>629</v>
      </c>
      <c r="M77" s="9"/>
      <c r="N77" s="10"/>
      <c r="O77" s="42">
        <f t="shared" si="97"/>
        <v>0</v>
      </c>
      <c r="Q77" s="9">
        <v>100</v>
      </c>
      <c r="R77" s="10">
        <v>103</v>
      </c>
      <c r="S77" s="42">
        <f t="shared" si="98"/>
        <v>203</v>
      </c>
      <c r="U77" s="9"/>
      <c r="V77" s="7"/>
      <c r="W77" s="42">
        <f t="shared" si="99"/>
        <v>0</v>
      </c>
      <c r="Y77" s="126"/>
    </row>
    <row r="78" spans="1:25" x14ac:dyDescent="0.25">
      <c r="A78" s="5" t="s">
        <v>50</v>
      </c>
      <c r="C78" s="6">
        <v>1299</v>
      </c>
      <c r="D78" s="7"/>
      <c r="E78" s="7">
        <v>6</v>
      </c>
      <c r="F78" s="7">
        <v>830</v>
      </c>
      <c r="G78" s="46">
        <f t="shared" si="95"/>
        <v>2135</v>
      </c>
      <c r="I78" s="9">
        <v>78</v>
      </c>
      <c r="J78" s="7">
        <v>65</v>
      </c>
      <c r="K78" s="42">
        <f t="shared" si="96"/>
        <v>143</v>
      </c>
      <c r="M78" s="9">
        <v>30</v>
      </c>
      <c r="N78" s="10">
        <v>30</v>
      </c>
      <c r="O78" s="42">
        <f t="shared" si="97"/>
        <v>60</v>
      </c>
      <c r="Q78" s="9">
        <v>226</v>
      </c>
      <c r="R78" s="10">
        <v>215</v>
      </c>
      <c r="S78" s="42">
        <f t="shared" si="98"/>
        <v>441</v>
      </c>
      <c r="U78" s="9">
        <v>2164</v>
      </c>
      <c r="V78" s="7">
        <v>40</v>
      </c>
      <c r="W78" s="42">
        <f t="shared" si="99"/>
        <v>2204</v>
      </c>
      <c r="Y78" s="126"/>
    </row>
    <row r="79" spans="1:25" x14ac:dyDescent="0.25">
      <c r="A79" s="5" t="s">
        <v>51</v>
      </c>
      <c r="C79" s="6"/>
      <c r="D79" s="7"/>
      <c r="E79" s="7"/>
      <c r="F79" s="7"/>
      <c r="G79" s="46">
        <f t="shared" si="95"/>
        <v>0</v>
      </c>
      <c r="I79" s="9">
        <v>41</v>
      </c>
      <c r="J79" s="7">
        <v>38</v>
      </c>
      <c r="K79" s="42">
        <f t="shared" si="96"/>
        <v>79</v>
      </c>
      <c r="M79" s="9"/>
      <c r="N79" s="10"/>
      <c r="O79" s="42">
        <f t="shared" si="97"/>
        <v>0</v>
      </c>
      <c r="Q79" s="9">
        <v>20</v>
      </c>
      <c r="R79" s="10">
        <v>21</v>
      </c>
      <c r="S79" s="42">
        <f t="shared" si="98"/>
        <v>41</v>
      </c>
      <c r="U79" s="9"/>
      <c r="V79" s="7"/>
      <c r="W79" s="42">
        <f t="shared" si="99"/>
        <v>0</v>
      </c>
      <c r="Y79" s="126"/>
    </row>
    <row r="80" spans="1:25" x14ac:dyDescent="0.25">
      <c r="A80" s="5" t="s">
        <v>52</v>
      </c>
      <c r="C80" s="6">
        <v>23382</v>
      </c>
      <c r="D80" s="7">
        <v>48</v>
      </c>
      <c r="E80" s="7">
        <v>500</v>
      </c>
      <c r="F80" s="7">
        <v>21454</v>
      </c>
      <c r="G80" s="46">
        <f t="shared" si="95"/>
        <v>45384</v>
      </c>
      <c r="I80" s="9">
        <v>71</v>
      </c>
      <c r="J80" s="7">
        <v>69</v>
      </c>
      <c r="K80" s="42">
        <f t="shared" si="96"/>
        <v>140</v>
      </c>
      <c r="M80" s="9">
        <v>326</v>
      </c>
      <c r="N80" s="10">
        <v>326</v>
      </c>
      <c r="O80" s="42">
        <f t="shared" si="97"/>
        <v>652</v>
      </c>
      <c r="Q80" s="9">
        <v>807</v>
      </c>
      <c r="R80" s="10">
        <v>805</v>
      </c>
      <c r="S80" s="42">
        <f t="shared" si="98"/>
        <v>1612</v>
      </c>
      <c r="U80" s="9">
        <v>24929</v>
      </c>
      <c r="V80" s="7">
        <v>16703</v>
      </c>
      <c r="W80" s="42">
        <f t="shared" si="99"/>
        <v>41632</v>
      </c>
      <c r="Y80" s="126"/>
    </row>
    <row r="81" spans="1:25" x14ac:dyDescent="0.25">
      <c r="A81" s="5" t="s">
        <v>53</v>
      </c>
      <c r="C81" s="6"/>
      <c r="D81" s="7"/>
      <c r="E81" s="7"/>
      <c r="F81" s="7"/>
      <c r="G81" s="46">
        <f t="shared" si="95"/>
        <v>0</v>
      </c>
      <c r="I81" s="9">
        <v>46</v>
      </c>
      <c r="J81" s="7">
        <v>48</v>
      </c>
      <c r="K81" s="42">
        <f t="shared" si="96"/>
        <v>94</v>
      </c>
      <c r="M81" s="9">
        <v>9</v>
      </c>
      <c r="N81" s="10">
        <v>9</v>
      </c>
      <c r="O81" s="42">
        <f t="shared" si="97"/>
        <v>18</v>
      </c>
      <c r="Q81" s="9">
        <v>44</v>
      </c>
      <c r="R81" s="10">
        <v>44</v>
      </c>
      <c r="S81" s="42">
        <f t="shared" si="98"/>
        <v>88</v>
      </c>
      <c r="U81" s="9"/>
      <c r="V81" s="7"/>
      <c r="W81" s="42">
        <f t="shared" si="99"/>
        <v>0</v>
      </c>
      <c r="Y81" s="126"/>
    </row>
    <row r="82" spans="1:25" x14ac:dyDescent="0.25">
      <c r="A82" s="5" t="s">
        <v>54</v>
      </c>
      <c r="C82" s="6"/>
      <c r="D82" s="7"/>
      <c r="E82" s="7"/>
      <c r="F82" s="7"/>
      <c r="G82" s="46">
        <f t="shared" si="95"/>
        <v>0</v>
      </c>
      <c r="I82" s="9">
        <v>10</v>
      </c>
      <c r="J82" s="7">
        <v>8</v>
      </c>
      <c r="K82" s="42">
        <f t="shared" si="96"/>
        <v>18</v>
      </c>
      <c r="M82" s="9"/>
      <c r="N82" s="10"/>
      <c r="O82" s="42">
        <f t="shared" si="97"/>
        <v>0</v>
      </c>
      <c r="Q82" s="9">
        <v>8</v>
      </c>
      <c r="R82" s="10">
        <v>9</v>
      </c>
      <c r="S82" s="42">
        <f t="shared" si="98"/>
        <v>17</v>
      </c>
      <c r="U82" s="9"/>
      <c r="V82" s="7"/>
      <c r="W82" s="42">
        <f t="shared" si="99"/>
        <v>0</v>
      </c>
      <c r="Y82" s="126"/>
    </row>
    <row r="83" spans="1:25" x14ac:dyDescent="0.25">
      <c r="A83" s="11" t="s">
        <v>55</v>
      </c>
      <c r="C83" s="6"/>
      <c r="D83" s="7"/>
      <c r="E83" s="7"/>
      <c r="F83" s="7"/>
      <c r="G83" s="46">
        <f t="shared" si="95"/>
        <v>0</v>
      </c>
      <c r="I83" s="9">
        <v>521</v>
      </c>
      <c r="J83" s="7">
        <v>665</v>
      </c>
      <c r="K83" s="42">
        <f t="shared" si="96"/>
        <v>1186</v>
      </c>
      <c r="M83" s="9"/>
      <c r="N83" s="10"/>
      <c r="O83" s="42">
        <f t="shared" si="97"/>
        <v>0</v>
      </c>
      <c r="Q83" s="9">
        <v>616</v>
      </c>
      <c r="R83" s="10">
        <v>469</v>
      </c>
      <c r="S83" s="42">
        <f t="shared" si="98"/>
        <v>1085</v>
      </c>
      <c r="U83" s="9"/>
      <c r="V83" s="7"/>
      <c r="W83" s="42">
        <f t="shared" si="99"/>
        <v>0</v>
      </c>
      <c r="Y83" s="126"/>
    </row>
    <row r="84" spans="1:25" x14ac:dyDescent="0.25">
      <c r="A84" s="11" t="s">
        <v>49</v>
      </c>
      <c r="C84" s="49"/>
      <c r="D84" s="7"/>
      <c r="E84" s="7"/>
      <c r="F84" s="7"/>
      <c r="G84" s="46">
        <f t="shared" si="95"/>
        <v>0</v>
      </c>
      <c r="I84" s="41">
        <v>1253</v>
      </c>
      <c r="J84" s="37">
        <v>539</v>
      </c>
      <c r="K84" s="42">
        <f t="shared" si="96"/>
        <v>1792</v>
      </c>
      <c r="M84" s="9"/>
      <c r="N84" s="7"/>
      <c r="O84" s="42">
        <f t="shared" si="97"/>
        <v>0</v>
      </c>
      <c r="Q84" s="96">
        <v>1931</v>
      </c>
      <c r="R84" s="36">
        <v>1813</v>
      </c>
      <c r="S84" s="42">
        <f t="shared" si="98"/>
        <v>3744</v>
      </c>
      <c r="U84" s="9"/>
      <c r="V84" s="7"/>
      <c r="W84" s="42">
        <f t="shared" si="99"/>
        <v>0</v>
      </c>
      <c r="Y84" s="126"/>
    </row>
    <row r="85" spans="1:25" x14ac:dyDescent="0.25">
      <c r="A85" s="11" t="s">
        <v>87</v>
      </c>
      <c r="C85" s="49"/>
      <c r="D85" s="7"/>
      <c r="E85" s="7"/>
      <c r="F85" s="7"/>
      <c r="G85" s="46">
        <f t="shared" si="95"/>
        <v>0</v>
      </c>
      <c r="I85" s="9">
        <v>594</v>
      </c>
      <c r="J85" s="7">
        <v>603</v>
      </c>
      <c r="K85" s="42">
        <f t="shared" si="96"/>
        <v>1197</v>
      </c>
      <c r="M85" s="9"/>
      <c r="N85" s="7"/>
      <c r="O85" s="42">
        <f t="shared" si="97"/>
        <v>0</v>
      </c>
      <c r="Q85" s="6">
        <v>642</v>
      </c>
      <c r="R85" s="10">
        <v>608</v>
      </c>
      <c r="S85" s="42">
        <f t="shared" si="98"/>
        <v>1250</v>
      </c>
      <c r="U85" s="9"/>
      <c r="V85" s="7"/>
      <c r="W85" s="42">
        <f t="shared" si="99"/>
        <v>0</v>
      </c>
      <c r="Y85" s="126"/>
    </row>
    <row r="86" spans="1:25" x14ac:dyDescent="0.25">
      <c r="A86" s="11" t="s">
        <v>46</v>
      </c>
      <c r="C86" s="49"/>
      <c r="D86" s="7"/>
      <c r="E86" s="7"/>
      <c r="F86" s="7"/>
      <c r="G86" s="46">
        <f t="shared" si="95"/>
        <v>0</v>
      </c>
      <c r="I86" s="9">
        <v>373</v>
      </c>
      <c r="J86" s="7">
        <v>357</v>
      </c>
      <c r="K86" s="42">
        <f t="shared" si="96"/>
        <v>730</v>
      </c>
      <c r="M86" s="9"/>
      <c r="N86" s="7"/>
      <c r="O86" s="42">
        <f t="shared" si="97"/>
        <v>0</v>
      </c>
      <c r="Q86" s="6">
        <v>645</v>
      </c>
      <c r="R86" s="10">
        <v>658</v>
      </c>
      <c r="S86" s="42">
        <f t="shared" si="98"/>
        <v>1303</v>
      </c>
      <c r="U86" s="9"/>
      <c r="V86" s="7"/>
      <c r="W86" s="42">
        <f t="shared" si="99"/>
        <v>0</v>
      </c>
      <c r="Y86" s="126"/>
    </row>
    <row r="87" spans="1:25" x14ac:dyDescent="0.25">
      <c r="A87" s="11" t="s">
        <v>48</v>
      </c>
      <c r="C87" s="47"/>
      <c r="D87" s="7"/>
      <c r="E87" s="7"/>
      <c r="F87" s="7"/>
      <c r="G87" s="46">
        <f t="shared" si="95"/>
        <v>0</v>
      </c>
      <c r="I87" s="9">
        <v>161</v>
      </c>
      <c r="J87" s="7">
        <v>174</v>
      </c>
      <c r="K87" s="42">
        <f t="shared" si="96"/>
        <v>335</v>
      </c>
      <c r="M87" s="9"/>
      <c r="N87" s="7"/>
      <c r="O87" s="42">
        <f t="shared" si="97"/>
        <v>0</v>
      </c>
      <c r="Q87" s="6">
        <v>408</v>
      </c>
      <c r="R87" s="10">
        <v>411</v>
      </c>
      <c r="S87" s="42">
        <f t="shared" si="98"/>
        <v>819</v>
      </c>
      <c r="U87" s="9"/>
      <c r="V87" s="7"/>
      <c r="W87" s="42">
        <f t="shared" si="99"/>
        <v>0</v>
      </c>
      <c r="Y87" s="126"/>
    </row>
    <row r="88" spans="1:25" x14ac:dyDescent="0.25">
      <c r="A88" s="11" t="s">
        <v>56</v>
      </c>
      <c r="C88" s="47"/>
      <c r="D88" s="7"/>
      <c r="E88" s="7"/>
      <c r="F88" s="7"/>
      <c r="G88" s="46">
        <f t="shared" si="95"/>
        <v>0</v>
      </c>
      <c r="I88" s="9">
        <v>126</v>
      </c>
      <c r="J88" s="7">
        <v>62</v>
      </c>
      <c r="K88" s="42">
        <f t="shared" si="96"/>
        <v>188</v>
      </c>
      <c r="M88" s="9"/>
      <c r="N88" s="7"/>
      <c r="O88" s="42">
        <f t="shared" si="97"/>
        <v>0</v>
      </c>
      <c r="Q88" s="6">
        <v>159</v>
      </c>
      <c r="R88" s="10">
        <v>165</v>
      </c>
      <c r="S88" s="42">
        <f t="shared" si="98"/>
        <v>324</v>
      </c>
      <c r="U88" s="9"/>
      <c r="V88" s="7"/>
      <c r="W88" s="42">
        <f t="shared" si="99"/>
        <v>0</v>
      </c>
      <c r="Y88" s="126"/>
    </row>
    <row r="89" spans="1:25" ht="16.5" thickBot="1" x14ac:dyDescent="0.3">
      <c r="A89" s="34" t="s">
        <v>61</v>
      </c>
      <c r="C89" s="50">
        <f>SUM(C73:C88)</f>
        <v>27142</v>
      </c>
      <c r="D89" s="50">
        <f t="shared" ref="D89" si="100">SUM(D73:D88)</f>
        <v>48</v>
      </c>
      <c r="E89" s="50">
        <f t="shared" ref="E89" si="101">SUM(E73:E88)</f>
        <v>537</v>
      </c>
      <c r="F89" s="50">
        <f t="shared" ref="F89" si="102">SUM(F73:F88)</f>
        <v>24573</v>
      </c>
      <c r="G89" s="75">
        <f t="shared" ref="G89" si="103">SUM(G73:G88)</f>
        <v>52300</v>
      </c>
      <c r="H89"/>
      <c r="I89" s="33">
        <f>SUM(I73:I88)</f>
        <v>3913</v>
      </c>
      <c r="J89" s="33">
        <f t="shared" ref="J89" si="104">SUM(J73:J88)</f>
        <v>3257</v>
      </c>
      <c r="K89" s="51">
        <f t="shared" ref="K89" si="105">SUM(K73:K88)</f>
        <v>7170</v>
      </c>
      <c r="L89"/>
      <c r="M89" s="33">
        <f>SUM(M73:M88)</f>
        <v>459</v>
      </c>
      <c r="N89" s="33">
        <f t="shared" ref="N89" si="106">SUM(N73:N88)</f>
        <v>459</v>
      </c>
      <c r="O89" s="33">
        <f t="shared" ref="O89" si="107">SUM(O73:O88)</f>
        <v>918</v>
      </c>
      <c r="P89"/>
      <c r="Q89" s="33">
        <f>SUM(Q73:Q88)</f>
        <v>5872</v>
      </c>
      <c r="R89" s="33">
        <f t="shared" ref="R89" si="108">SUM(R73:R88)</f>
        <v>5584</v>
      </c>
      <c r="S89" s="33">
        <f t="shared" ref="S89" si="109">SUM(S73:S88)</f>
        <v>11456</v>
      </c>
      <c r="T89"/>
      <c r="U89" s="33">
        <f>SUM(U73:U88)</f>
        <v>29884</v>
      </c>
      <c r="V89" s="33">
        <f t="shared" ref="V89" si="110">SUM(V73:V88)</f>
        <v>18261</v>
      </c>
      <c r="W89" s="33">
        <f t="shared" ref="W89" si="111">SUM(W73:W88)</f>
        <v>48145</v>
      </c>
      <c r="Y89" s="126"/>
    </row>
    <row r="92" spans="1:25" ht="15.75" thickBot="1" x14ac:dyDescent="0.3"/>
    <row r="93" spans="1:25" ht="15.75" x14ac:dyDescent="0.25">
      <c r="A93" s="127" t="s">
        <v>0</v>
      </c>
      <c r="C93" s="128" t="s">
        <v>67</v>
      </c>
      <c r="D93" s="129"/>
      <c r="E93" s="129"/>
      <c r="F93" s="129"/>
      <c r="G93" s="130"/>
      <c r="I93" s="123" t="s">
        <v>68</v>
      </c>
      <c r="J93" s="124"/>
      <c r="K93" s="125"/>
      <c r="M93" s="123" t="s">
        <v>69</v>
      </c>
      <c r="N93" s="124"/>
      <c r="O93" s="125"/>
      <c r="Q93" s="123" t="s">
        <v>70</v>
      </c>
      <c r="R93" s="124"/>
      <c r="S93" s="125"/>
      <c r="U93" s="123" t="s">
        <v>57</v>
      </c>
      <c r="V93" s="124"/>
      <c r="W93" s="125"/>
      <c r="Y93" s="126" t="s">
        <v>15</v>
      </c>
    </row>
    <row r="94" spans="1:25" x14ac:dyDescent="0.25">
      <c r="A94" s="127"/>
      <c r="C94" s="43" t="s">
        <v>58</v>
      </c>
      <c r="D94" s="38" t="s">
        <v>59</v>
      </c>
      <c r="E94" s="38" t="s">
        <v>71</v>
      </c>
      <c r="F94" s="38" t="s">
        <v>60</v>
      </c>
      <c r="G94" s="44" t="s">
        <v>61</v>
      </c>
      <c r="I94" s="39" t="s">
        <v>58</v>
      </c>
      <c r="J94" s="38" t="s">
        <v>60</v>
      </c>
      <c r="K94" s="40" t="s">
        <v>61</v>
      </c>
      <c r="M94" s="39" t="s">
        <v>62</v>
      </c>
      <c r="N94" s="38" t="s">
        <v>63</v>
      </c>
      <c r="O94" s="40" t="s">
        <v>61</v>
      </c>
      <c r="Q94" s="39" t="s">
        <v>62</v>
      </c>
      <c r="R94" s="38" t="s">
        <v>63</v>
      </c>
      <c r="S94" s="40" t="s">
        <v>61</v>
      </c>
      <c r="U94" s="39" t="s">
        <v>58</v>
      </c>
      <c r="V94" s="38" t="s">
        <v>60</v>
      </c>
      <c r="W94" s="40" t="s">
        <v>61</v>
      </c>
      <c r="Y94" s="126"/>
    </row>
    <row r="95" spans="1:25" x14ac:dyDescent="0.25">
      <c r="A95" s="5" t="s">
        <v>43</v>
      </c>
      <c r="C95" s="96">
        <v>80</v>
      </c>
      <c r="D95" s="37">
        <v>0</v>
      </c>
      <c r="E95" s="37"/>
      <c r="F95" s="37">
        <v>69</v>
      </c>
      <c r="G95" s="42">
        <v>149</v>
      </c>
      <c r="H95" s="18"/>
      <c r="I95" s="41">
        <v>84</v>
      </c>
      <c r="J95" s="37">
        <v>80</v>
      </c>
      <c r="K95" s="8">
        <v>164</v>
      </c>
      <c r="L95" s="18"/>
      <c r="M95" s="41">
        <v>39</v>
      </c>
      <c r="N95" s="37">
        <v>39</v>
      </c>
      <c r="O95" s="42">
        <v>78</v>
      </c>
      <c r="P95" s="18"/>
      <c r="Q95" s="41">
        <v>98</v>
      </c>
      <c r="R95" s="37">
        <v>102</v>
      </c>
      <c r="S95" s="42">
        <v>200</v>
      </c>
      <c r="T95" s="18"/>
      <c r="U95" s="41">
        <v>359</v>
      </c>
      <c r="V95" s="37">
        <v>792</v>
      </c>
      <c r="W95" s="42">
        <v>1151</v>
      </c>
      <c r="Y95" s="126"/>
    </row>
    <row r="96" spans="1:25" x14ac:dyDescent="0.25">
      <c r="A96" s="5" t="s">
        <v>44</v>
      </c>
      <c r="C96" s="6"/>
      <c r="D96" s="7"/>
      <c r="E96" s="7"/>
      <c r="F96" s="7"/>
      <c r="G96" s="8">
        <v>0</v>
      </c>
      <c r="H96" s="18"/>
      <c r="I96" s="9">
        <v>9</v>
      </c>
      <c r="J96" s="7">
        <v>6</v>
      </c>
      <c r="K96" s="8">
        <v>15</v>
      </c>
      <c r="L96" s="18"/>
      <c r="M96" s="9"/>
      <c r="N96" s="10"/>
      <c r="O96" s="8">
        <v>0</v>
      </c>
      <c r="P96" s="18"/>
      <c r="Q96" s="9">
        <v>23</v>
      </c>
      <c r="R96" s="10">
        <v>24</v>
      </c>
      <c r="S96" s="8">
        <v>47</v>
      </c>
      <c r="T96" s="18"/>
      <c r="U96" s="9"/>
      <c r="V96" s="7"/>
      <c r="W96" s="8">
        <v>0</v>
      </c>
      <c r="Y96" s="126"/>
    </row>
    <row r="97" spans="1:25" x14ac:dyDescent="0.25">
      <c r="A97" s="5" t="s">
        <v>45</v>
      </c>
      <c r="C97" s="6">
        <v>2783</v>
      </c>
      <c r="D97" s="7">
        <v>0</v>
      </c>
      <c r="E97" s="7">
        <v>73</v>
      </c>
      <c r="F97" s="7">
        <v>2672</v>
      </c>
      <c r="G97" s="8">
        <v>5528</v>
      </c>
      <c r="H97" s="18"/>
      <c r="I97" s="9">
        <v>11</v>
      </c>
      <c r="J97" s="7">
        <v>11</v>
      </c>
      <c r="K97" s="8">
        <v>22</v>
      </c>
      <c r="L97" s="18"/>
      <c r="M97" s="9">
        <v>56</v>
      </c>
      <c r="N97" s="10">
        <v>56</v>
      </c>
      <c r="O97" s="8">
        <v>112</v>
      </c>
      <c r="P97" s="18"/>
      <c r="Q97" s="9">
        <v>22</v>
      </c>
      <c r="R97" s="10">
        <v>22</v>
      </c>
      <c r="S97" s="8">
        <v>44</v>
      </c>
      <c r="T97" s="18"/>
      <c r="U97" s="9">
        <v>342</v>
      </c>
      <c r="V97" s="7">
        <v>1169</v>
      </c>
      <c r="W97" s="8">
        <v>1511</v>
      </c>
      <c r="Y97" s="126"/>
    </row>
    <row r="98" spans="1:25" x14ac:dyDescent="0.25">
      <c r="A98" s="5" t="s">
        <v>47</v>
      </c>
      <c r="C98" s="6">
        <v>26</v>
      </c>
      <c r="D98" s="7">
        <v>0</v>
      </c>
      <c r="E98" s="7"/>
      <c r="F98" s="7">
        <v>14</v>
      </c>
      <c r="G98" s="8">
        <v>40</v>
      </c>
      <c r="H98" s="18"/>
      <c r="I98" s="9">
        <v>34</v>
      </c>
      <c r="J98" s="7">
        <v>33</v>
      </c>
      <c r="K98" s="8">
        <v>67</v>
      </c>
      <c r="L98" s="18"/>
      <c r="M98" s="9"/>
      <c r="N98" s="10"/>
      <c r="O98" s="8">
        <v>0</v>
      </c>
      <c r="P98" s="18"/>
      <c r="Q98" s="9">
        <v>116</v>
      </c>
      <c r="R98" s="10">
        <v>124</v>
      </c>
      <c r="S98" s="8">
        <v>240</v>
      </c>
      <c r="T98" s="18"/>
      <c r="U98" s="9">
        <v>72</v>
      </c>
      <c r="V98" s="7"/>
      <c r="W98" s="8">
        <v>72</v>
      </c>
      <c r="Y98" s="126"/>
    </row>
    <row r="99" spans="1:25" x14ac:dyDescent="0.25">
      <c r="A99" s="5" t="s">
        <v>64</v>
      </c>
      <c r="C99" s="6"/>
      <c r="D99" s="7"/>
      <c r="E99" s="7"/>
      <c r="F99" s="7"/>
      <c r="G99" s="8">
        <v>0</v>
      </c>
      <c r="H99" s="18"/>
      <c r="I99" s="9">
        <v>90</v>
      </c>
      <c r="J99" s="7">
        <v>88</v>
      </c>
      <c r="K99" s="8">
        <v>178</v>
      </c>
      <c r="L99" s="18"/>
      <c r="M99" s="9"/>
      <c r="N99" s="10"/>
      <c r="O99" s="8">
        <v>0</v>
      </c>
      <c r="P99" s="18"/>
      <c r="Q99" s="9">
        <v>88</v>
      </c>
      <c r="R99" s="10">
        <v>90</v>
      </c>
      <c r="S99" s="8">
        <v>178</v>
      </c>
      <c r="T99" s="18"/>
      <c r="U99" s="9"/>
      <c r="V99" s="7"/>
      <c r="W99" s="8">
        <v>0</v>
      </c>
      <c r="Y99" s="126"/>
    </row>
    <row r="100" spans="1:25" x14ac:dyDescent="0.25">
      <c r="A100" s="5" t="s">
        <v>50</v>
      </c>
      <c r="C100" s="6">
        <v>1287</v>
      </c>
      <c r="D100" s="7">
        <v>0</v>
      </c>
      <c r="E100" s="7">
        <v>11</v>
      </c>
      <c r="F100" s="7">
        <v>1144</v>
      </c>
      <c r="G100" s="8">
        <v>2442</v>
      </c>
      <c r="H100" s="18"/>
      <c r="I100" s="9">
        <v>67</v>
      </c>
      <c r="J100" s="7">
        <v>105</v>
      </c>
      <c r="K100" s="8">
        <v>172</v>
      </c>
      <c r="L100" s="18"/>
      <c r="M100" s="9">
        <v>30</v>
      </c>
      <c r="N100" s="10">
        <v>30</v>
      </c>
      <c r="O100" s="8">
        <v>60</v>
      </c>
      <c r="P100" s="18"/>
      <c r="Q100" s="9">
        <v>191</v>
      </c>
      <c r="R100" s="10">
        <v>193</v>
      </c>
      <c r="S100" s="8">
        <v>384</v>
      </c>
      <c r="T100" s="18"/>
      <c r="U100" s="9">
        <v>50</v>
      </c>
      <c r="V100" s="7">
        <v>1524</v>
      </c>
      <c r="W100" s="8">
        <v>1574</v>
      </c>
      <c r="Y100" s="126"/>
    </row>
    <row r="101" spans="1:25" x14ac:dyDescent="0.25">
      <c r="A101" s="5" t="s">
        <v>51</v>
      </c>
      <c r="C101" s="6"/>
      <c r="D101" s="7"/>
      <c r="E101" s="7"/>
      <c r="F101" s="7"/>
      <c r="G101" s="8">
        <v>0</v>
      </c>
      <c r="H101" s="18"/>
      <c r="I101" s="9">
        <v>15</v>
      </c>
      <c r="J101" s="7">
        <v>14</v>
      </c>
      <c r="K101" s="8">
        <v>29</v>
      </c>
      <c r="L101" s="18"/>
      <c r="M101" s="9"/>
      <c r="N101" s="10"/>
      <c r="O101" s="8">
        <v>0</v>
      </c>
      <c r="P101" s="18"/>
      <c r="Q101" s="9">
        <v>14</v>
      </c>
      <c r="R101" s="10">
        <v>15</v>
      </c>
      <c r="S101" s="8">
        <v>29</v>
      </c>
      <c r="T101" s="18"/>
      <c r="U101" s="9"/>
      <c r="V101" s="7"/>
      <c r="W101" s="8">
        <v>0</v>
      </c>
      <c r="Y101" s="126"/>
    </row>
    <row r="102" spans="1:25" x14ac:dyDescent="0.25">
      <c r="A102" s="5" t="s">
        <v>52</v>
      </c>
      <c r="C102" s="6">
        <v>26741</v>
      </c>
      <c r="D102" s="7">
        <v>23</v>
      </c>
      <c r="E102" s="7">
        <v>453</v>
      </c>
      <c r="F102" s="7">
        <v>17542</v>
      </c>
      <c r="G102" s="8">
        <v>44759</v>
      </c>
      <c r="H102" s="18"/>
      <c r="I102" s="9">
        <v>1298</v>
      </c>
      <c r="J102" s="7">
        <v>1180</v>
      </c>
      <c r="K102" s="8">
        <v>2478</v>
      </c>
      <c r="L102" s="18"/>
      <c r="M102" s="9">
        <v>338</v>
      </c>
      <c r="N102" s="10">
        <v>338</v>
      </c>
      <c r="O102" s="8">
        <v>676</v>
      </c>
      <c r="P102" s="18"/>
      <c r="Q102" s="9">
        <v>698</v>
      </c>
      <c r="R102" s="10">
        <v>641</v>
      </c>
      <c r="S102" s="8">
        <v>1339</v>
      </c>
      <c r="T102" s="18"/>
      <c r="U102" s="9">
        <v>14990</v>
      </c>
      <c r="V102" s="7">
        <v>19166</v>
      </c>
      <c r="W102" s="8">
        <v>34156</v>
      </c>
      <c r="Y102" s="126"/>
    </row>
    <row r="103" spans="1:25" x14ac:dyDescent="0.25">
      <c r="A103" s="5" t="s">
        <v>53</v>
      </c>
      <c r="C103" s="6"/>
      <c r="D103" s="7"/>
      <c r="E103" s="7"/>
      <c r="F103" s="7"/>
      <c r="G103" s="8">
        <v>0</v>
      </c>
      <c r="H103" s="18"/>
      <c r="I103" s="9">
        <v>12</v>
      </c>
      <c r="J103" s="7">
        <v>13</v>
      </c>
      <c r="K103" s="8">
        <v>25</v>
      </c>
      <c r="L103" s="18"/>
      <c r="M103" s="9"/>
      <c r="N103" s="10"/>
      <c r="O103" s="8">
        <v>0</v>
      </c>
      <c r="P103" s="18"/>
      <c r="Q103" s="9">
        <v>28</v>
      </c>
      <c r="R103" s="10">
        <v>32</v>
      </c>
      <c r="S103" s="8">
        <v>60</v>
      </c>
      <c r="T103" s="18"/>
      <c r="U103" s="9"/>
      <c r="V103" s="7"/>
      <c r="W103" s="8">
        <v>0</v>
      </c>
      <c r="Y103" s="126"/>
    </row>
    <row r="104" spans="1:25" x14ac:dyDescent="0.25">
      <c r="A104" s="5" t="s">
        <v>54</v>
      </c>
      <c r="C104" s="6"/>
      <c r="D104" s="7"/>
      <c r="E104" s="7"/>
      <c r="F104" s="7"/>
      <c r="G104" s="8">
        <v>0</v>
      </c>
      <c r="H104" s="18"/>
      <c r="I104" s="9">
        <v>10</v>
      </c>
      <c r="J104" s="7">
        <v>10</v>
      </c>
      <c r="K104" s="8">
        <v>20</v>
      </c>
      <c r="L104" s="18"/>
      <c r="M104" s="9"/>
      <c r="N104" s="10"/>
      <c r="O104" s="8">
        <v>0</v>
      </c>
      <c r="P104" s="18"/>
      <c r="Q104" s="9">
        <v>14</v>
      </c>
      <c r="R104" s="10">
        <v>13</v>
      </c>
      <c r="S104" s="8">
        <v>27</v>
      </c>
      <c r="T104" s="18"/>
      <c r="U104" s="9"/>
      <c r="V104" s="7"/>
      <c r="W104" s="8">
        <v>0</v>
      </c>
      <c r="Y104" s="126"/>
    </row>
    <row r="105" spans="1:25" x14ac:dyDescent="0.25">
      <c r="A105" s="11" t="s">
        <v>55</v>
      </c>
      <c r="C105" s="6"/>
      <c r="D105" s="7"/>
      <c r="E105" s="7"/>
      <c r="F105" s="7"/>
      <c r="G105" s="8">
        <v>0</v>
      </c>
      <c r="H105" s="18"/>
      <c r="I105" s="9">
        <v>736</v>
      </c>
      <c r="J105" s="7">
        <v>617</v>
      </c>
      <c r="K105" s="8">
        <v>1353</v>
      </c>
      <c r="L105" s="18"/>
      <c r="M105" s="9"/>
      <c r="N105" s="10"/>
      <c r="O105" s="8">
        <v>0</v>
      </c>
      <c r="P105" s="18"/>
      <c r="Q105" s="9">
        <v>701</v>
      </c>
      <c r="R105" s="10">
        <v>732</v>
      </c>
      <c r="S105" s="8">
        <v>1433</v>
      </c>
      <c r="T105" s="18"/>
      <c r="U105" s="9"/>
      <c r="V105" s="7"/>
      <c r="W105" s="8">
        <v>0</v>
      </c>
      <c r="Y105" s="126"/>
    </row>
    <row r="106" spans="1:25" x14ac:dyDescent="0.25">
      <c r="A106" s="11" t="s">
        <v>49</v>
      </c>
      <c r="C106" s="96">
        <v>0</v>
      </c>
      <c r="D106" s="37">
        <v>0</v>
      </c>
      <c r="E106" s="37">
        <v>0</v>
      </c>
      <c r="F106" s="37">
        <v>0</v>
      </c>
      <c r="G106" s="42">
        <v>0</v>
      </c>
      <c r="H106" s="18"/>
      <c r="I106" s="41">
        <v>1067</v>
      </c>
      <c r="J106" s="37">
        <v>361</v>
      </c>
      <c r="K106" s="42">
        <v>0</v>
      </c>
      <c r="L106" s="18"/>
      <c r="M106" s="41"/>
      <c r="N106" s="36"/>
      <c r="O106" s="42">
        <v>0</v>
      </c>
      <c r="P106" s="18"/>
      <c r="Q106" s="96">
        <v>1868</v>
      </c>
      <c r="R106" s="36">
        <v>1849</v>
      </c>
      <c r="S106" s="42">
        <v>3717</v>
      </c>
      <c r="T106" s="18"/>
      <c r="U106" s="41">
        <v>0</v>
      </c>
      <c r="V106" s="37">
        <v>0</v>
      </c>
      <c r="W106" s="42">
        <v>0</v>
      </c>
      <c r="Y106" s="126"/>
    </row>
    <row r="107" spans="1:25" x14ac:dyDescent="0.25">
      <c r="A107" s="11" t="s">
        <v>87</v>
      </c>
      <c r="C107" s="6">
        <v>0</v>
      </c>
      <c r="D107" s="7">
        <v>0</v>
      </c>
      <c r="E107" s="7">
        <v>0</v>
      </c>
      <c r="F107" s="7">
        <v>0</v>
      </c>
      <c r="G107" s="8">
        <v>0</v>
      </c>
      <c r="H107" s="18"/>
      <c r="I107" s="9">
        <v>312</v>
      </c>
      <c r="J107" s="7">
        <v>526</v>
      </c>
      <c r="K107" s="8">
        <v>838</v>
      </c>
      <c r="L107" s="18"/>
      <c r="M107" s="9"/>
      <c r="N107" s="10"/>
      <c r="O107" s="8">
        <v>0</v>
      </c>
      <c r="P107" s="18"/>
      <c r="Q107" s="6">
        <v>620</v>
      </c>
      <c r="R107" s="10">
        <v>418</v>
      </c>
      <c r="S107" s="8">
        <v>1038</v>
      </c>
      <c r="T107" s="18"/>
      <c r="U107" s="9">
        <v>0</v>
      </c>
      <c r="V107" s="7">
        <v>0</v>
      </c>
      <c r="W107" s="8">
        <v>0</v>
      </c>
      <c r="Y107" s="126"/>
    </row>
    <row r="108" spans="1:25" x14ac:dyDescent="0.25">
      <c r="A108" s="11" t="s">
        <v>46</v>
      </c>
      <c r="C108" s="6">
        <v>0</v>
      </c>
      <c r="D108" s="7">
        <v>0</v>
      </c>
      <c r="E108" s="7">
        <v>0</v>
      </c>
      <c r="F108" s="7">
        <v>0</v>
      </c>
      <c r="G108" s="8">
        <v>0</v>
      </c>
      <c r="H108" s="18"/>
      <c r="I108" s="9">
        <v>124</v>
      </c>
      <c r="J108" s="7">
        <v>115</v>
      </c>
      <c r="K108" s="8">
        <v>239</v>
      </c>
      <c r="L108" s="18"/>
      <c r="M108" s="9"/>
      <c r="N108" s="10"/>
      <c r="O108" s="8">
        <v>0</v>
      </c>
      <c r="P108" s="18"/>
      <c r="Q108" s="6">
        <v>402</v>
      </c>
      <c r="R108" s="10">
        <v>420</v>
      </c>
      <c r="S108" s="8">
        <v>822</v>
      </c>
      <c r="T108" s="18"/>
      <c r="U108" s="9">
        <v>0</v>
      </c>
      <c r="V108" s="7">
        <v>0</v>
      </c>
      <c r="W108" s="8">
        <v>0</v>
      </c>
      <c r="Y108" s="126"/>
    </row>
    <row r="109" spans="1:25" x14ac:dyDescent="0.25">
      <c r="A109" s="11" t="s">
        <v>48</v>
      </c>
      <c r="C109" s="6">
        <v>0</v>
      </c>
      <c r="D109" s="7">
        <v>0</v>
      </c>
      <c r="E109" s="7">
        <v>0</v>
      </c>
      <c r="F109" s="7">
        <v>0</v>
      </c>
      <c r="G109" s="8">
        <v>0</v>
      </c>
      <c r="H109" s="18"/>
      <c r="I109" s="9">
        <v>34</v>
      </c>
      <c r="J109" s="7">
        <v>36</v>
      </c>
      <c r="K109" s="8">
        <v>70</v>
      </c>
      <c r="L109" s="18"/>
      <c r="M109" s="9"/>
      <c r="N109" s="10"/>
      <c r="O109" s="8">
        <v>0</v>
      </c>
      <c r="P109" s="18"/>
      <c r="Q109" s="6">
        <v>214</v>
      </c>
      <c r="R109" s="10">
        <v>222</v>
      </c>
      <c r="S109" s="8">
        <v>436</v>
      </c>
      <c r="T109" s="18"/>
      <c r="U109" s="9">
        <v>0</v>
      </c>
      <c r="V109" s="7">
        <v>0</v>
      </c>
      <c r="W109" s="8">
        <v>0</v>
      </c>
      <c r="Y109" s="126"/>
    </row>
    <row r="110" spans="1:25" x14ac:dyDescent="0.25">
      <c r="A110" s="11" t="s">
        <v>56</v>
      </c>
      <c r="C110" s="6">
        <v>0</v>
      </c>
      <c r="D110" s="7">
        <v>0</v>
      </c>
      <c r="E110" s="7">
        <v>0</v>
      </c>
      <c r="F110" s="7">
        <v>0</v>
      </c>
      <c r="G110" s="8">
        <v>0</v>
      </c>
      <c r="H110" s="18"/>
      <c r="I110" s="9">
        <v>92</v>
      </c>
      <c r="J110" s="7">
        <v>12</v>
      </c>
      <c r="K110" s="8">
        <v>104</v>
      </c>
      <c r="L110" s="18"/>
      <c r="M110" s="9"/>
      <c r="N110" s="10"/>
      <c r="O110" s="8">
        <v>0</v>
      </c>
      <c r="P110" s="18"/>
      <c r="Q110" s="6">
        <v>141</v>
      </c>
      <c r="R110" s="10">
        <v>142</v>
      </c>
      <c r="S110" s="8">
        <v>283</v>
      </c>
      <c r="T110" s="18"/>
      <c r="U110" s="9">
        <v>0</v>
      </c>
      <c r="V110" s="7">
        <v>0</v>
      </c>
      <c r="W110" s="8">
        <v>0</v>
      </c>
      <c r="Y110" s="126"/>
    </row>
    <row r="111" spans="1:25" ht="16.5" thickBot="1" x14ac:dyDescent="0.3">
      <c r="A111" s="34" t="s">
        <v>61</v>
      </c>
      <c r="C111" s="50">
        <f>SUM(C95:C110)</f>
        <v>30917</v>
      </c>
      <c r="D111" s="50">
        <f t="shared" ref="D111" si="112">SUM(D95:D110)</f>
        <v>23</v>
      </c>
      <c r="E111" s="50">
        <f t="shared" ref="E111" si="113">SUM(E95:E110)</f>
        <v>537</v>
      </c>
      <c r="F111" s="50">
        <f t="shared" ref="F111" si="114">SUM(F95:F110)</f>
        <v>21441</v>
      </c>
      <c r="G111" s="50">
        <f t="shared" ref="G111" si="115">SUM(G95:G110)</f>
        <v>52918</v>
      </c>
      <c r="H111"/>
      <c r="I111" s="33">
        <f>SUM(I95:I110)</f>
        <v>3995</v>
      </c>
      <c r="J111" s="33">
        <f t="shared" ref="J111" si="116">SUM(J95:J110)</f>
        <v>3207</v>
      </c>
      <c r="K111" s="33">
        <f t="shared" ref="K111" si="117">SUM(K95:K110)</f>
        <v>5774</v>
      </c>
      <c r="L111"/>
      <c r="M111" s="33">
        <f>SUM(M95:M110)</f>
        <v>463</v>
      </c>
      <c r="N111" s="33">
        <f t="shared" ref="N111" si="118">SUM(N95:N110)</f>
        <v>463</v>
      </c>
      <c r="O111" s="33">
        <f t="shared" ref="O111" si="119">SUM(O95:O110)</f>
        <v>926</v>
      </c>
      <c r="P111"/>
      <c r="Q111" s="33">
        <f>SUM(Q95:Q110)</f>
        <v>5238</v>
      </c>
      <c r="R111" s="33">
        <f t="shared" ref="R111" si="120">SUM(R95:R110)</f>
        <v>5039</v>
      </c>
      <c r="S111" s="33">
        <f t="shared" ref="S111" si="121">SUM(S95:S110)</f>
        <v>10277</v>
      </c>
      <c r="T111"/>
      <c r="U111" s="33">
        <f>SUM(U95:U110)</f>
        <v>15813</v>
      </c>
      <c r="V111" s="33">
        <f>SUM(V95:V110)</f>
        <v>22651</v>
      </c>
      <c r="W111" s="33">
        <f>SUM(W95:W110)</f>
        <v>38464</v>
      </c>
      <c r="Y111" s="126"/>
    </row>
    <row r="114" spans="1:25" ht="15.75" thickBot="1" x14ac:dyDescent="0.3"/>
    <row r="115" spans="1:25" ht="15.75" x14ac:dyDescent="0.25">
      <c r="A115" s="127" t="s">
        <v>0</v>
      </c>
      <c r="C115" s="128" t="s">
        <v>67</v>
      </c>
      <c r="D115" s="129"/>
      <c r="E115" s="129"/>
      <c r="F115" s="129"/>
      <c r="G115" s="130"/>
      <c r="I115" s="123" t="s">
        <v>68</v>
      </c>
      <c r="J115" s="124"/>
      <c r="K115" s="125"/>
      <c r="M115" s="123" t="s">
        <v>69</v>
      </c>
      <c r="N115" s="124"/>
      <c r="O115" s="125"/>
      <c r="Q115" s="123" t="s">
        <v>70</v>
      </c>
      <c r="R115" s="124"/>
      <c r="S115" s="125"/>
      <c r="U115" s="123" t="s">
        <v>57</v>
      </c>
      <c r="V115" s="124"/>
      <c r="W115" s="125"/>
      <c r="Y115" s="126" t="s">
        <v>16</v>
      </c>
    </row>
    <row r="116" spans="1:25" x14ac:dyDescent="0.25">
      <c r="A116" s="127"/>
      <c r="C116" s="43" t="s">
        <v>58</v>
      </c>
      <c r="D116" s="38" t="s">
        <v>59</v>
      </c>
      <c r="E116" s="38" t="s">
        <v>71</v>
      </c>
      <c r="F116" s="38" t="s">
        <v>60</v>
      </c>
      <c r="G116" s="44" t="s">
        <v>61</v>
      </c>
      <c r="I116" s="39" t="s">
        <v>58</v>
      </c>
      <c r="J116" s="38" t="s">
        <v>60</v>
      </c>
      <c r="K116" s="40" t="s">
        <v>61</v>
      </c>
      <c r="M116" s="39" t="s">
        <v>62</v>
      </c>
      <c r="N116" s="38" t="s">
        <v>63</v>
      </c>
      <c r="O116" s="40" t="s">
        <v>61</v>
      </c>
      <c r="Q116" s="39" t="s">
        <v>62</v>
      </c>
      <c r="R116" s="38" t="s">
        <v>63</v>
      </c>
      <c r="S116" s="40" t="s">
        <v>61</v>
      </c>
      <c r="U116" s="39" t="s">
        <v>58</v>
      </c>
      <c r="V116" s="38" t="s">
        <v>60</v>
      </c>
      <c r="W116" s="40" t="s">
        <v>61</v>
      </c>
      <c r="Y116" s="126"/>
    </row>
    <row r="117" spans="1:25" x14ac:dyDescent="0.25">
      <c r="A117" s="5" t="s">
        <v>43</v>
      </c>
      <c r="C117" s="96">
        <v>72</v>
      </c>
      <c r="D117" s="37"/>
      <c r="E117" s="37"/>
      <c r="F117" s="37">
        <v>66</v>
      </c>
      <c r="G117" s="42">
        <v>138</v>
      </c>
      <c r="H117" s="18"/>
      <c r="I117" s="41">
        <v>64</v>
      </c>
      <c r="J117" s="37">
        <v>59</v>
      </c>
      <c r="K117" s="8">
        <v>123</v>
      </c>
      <c r="L117" s="18"/>
      <c r="M117" s="41">
        <v>47</v>
      </c>
      <c r="N117" s="37">
        <v>47</v>
      </c>
      <c r="O117" s="42">
        <v>94</v>
      </c>
      <c r="P117" s="18"/>
      <c r="Q117" s="41">
        <v>106</v>
      </c>
      <c r="R117" s="37">
        <v>107</v>
      </c>
      <c r="S117" s="42">
        <v>213</v>
      </c>
      <c r="T117" s="18"/>
      <c r="U117" s="41">
        <v>276</v>
      </c>
      <c r="V117" s="37">
        <v>255</v>
      </c>
      <c r="W117" s="42">
        <v>531</v>
      </c>
      <c r="Y117" s="126"/>
    </row>
    <row r="118" spans="1:25" x14ac:dyDescent="0.25">
      <c r="A118" s="5" t="s">
        <v>44</v>
      </c>
      <c r="C118" s="6"/>
      <c r="D118" s="7"/>
      <c r="E118" s="7"/>
      <c r="F118" s="7"/>
      <c r="G118" s="8">
        <v>0</v>
      </c>
      <c r="H118" s="18"/>
      <c r="I118" s="9">
        <v>13</v>
      </c>
      <c r="J118" s="7">
        <v>9</v>
      </c>
      <c r="K118" s="8">
        <v>22</v>
      </c>
      <c r="L118" s="18"/>
      <c r="M118" s="9"/>
      <c r="N118" s="10"/>
      <c r="O118" s="8">
        <v>0</v>
      </c>
      <c r="P118" s="18"/>
      <c r="Q118" s="9">
        <v>45</v>
      </c>
      <c r="R118" s="10">
        <v>45</v>
      </c>
      <c r="S118" s="8">
        <v>90</v>
      </c>
      <c r="T118" s="18"/>
      <c r="U118" s="9"/>
      <c r="V118" s="7"/>
      <c r="W118" s="8">
        <v>0</v>
      </c>
      <c r="Y118" s="126"/>
    </row>
    <row r="119" spans="1:25" x14ac:dyDescent="0.25">
      <c r="A119" s="5" t="s">
        <v>45</v>
      </c>
      <c r="C119" s="6">
        <v>2985</v>
      </c>
      <c r="D119" s="7"/>
      <c r="E119" s="7">
        <v>73</v>
      </c>
      <c r="F119" s="7">
        <v>2970</v>
      </c>
      <c r="G119" s="8">
        <v>6028</v>
      </c>
      <c r="H119" s="18"/>
      <c r="I119" s="9">
        <v>4</v>
      </c>
      <c r="J119" s="7">
        <v>4</v>
      </c>
      <c r="K119" s="8">
        <v>8</v>
      </c>
      <c r="L119" s="18"/>
      <c r="M119" s="9">
        <v>60</v>
      </c>
      <c r="N119" s="10">
        <v>60</v>
      </c>
      <c r="O119" s="8">
        <v>120</v>
      </c>
      <c r="P119" s="18"/>
      <c r="Q119" s="9">
        <v>6</v>
      </c>
      <c r="R119" s="10">
        <v>6</v>
      </c>
      <c r="S119" s="8">
        <v>12</v>
      </c>
      <c r="T119" s="18"/>
      <c r="U119" s="9">
        <v>105</v>
      </c>
      <c r="V119" s="7">
        <v>2591</v>
      </c>
      <c r="W119" s="8">
        <v>2696</v>
      </c>
      <c r="Y119" s="126"/>
    </row>
    <row r="120" spans="1:25" x14ac:dyDescent="0.25">
      <c r="A120" s="5" t="s">
        <v>47</v>
      </c>
      <c r="C120" s="6">
        <v>20</v>
      </c>
      <c r="D120" s="7"/>
      <c r="E120" s="7"/>
      <c r="F120" s="7">
        <v>20</v>
      </c>
      <c r="G120" s="8">
        <v>40</v>
      </c>
      <c r="H120" s="18"/>
      <c r="I120" s="9">
        <v>63</v>
      </c>
      <c r="J120" s="7">
        <v>55</v>
      </c>
      <c r="K120" s="8">
        <v>118</v>
      </c>
      <c r="L120" s="18"/>
      <c r="M120" s="9">
        <v>8</v>
      </c>
      <c r="N120" s="10">
        <v>8</v>
      </c>
      <c r="O120" s="8">
        <v>16</v>
      </c>
      <c r="P120" s="18"/>
      <c r="Q120" s="9">
        <v>132</v>
      </c>
      <c r="R120" s="10">
        <v>127</v>
      </c>
      <c r="S120" s="8">
        <v>259</v>
      </c>
      <c r="T120" s="18"/>
      <c r="U120" s="9">
        <v>159</v>
      </c>
      <c r="V120" s="7">
        <v>180</v>
      </c>
      <c r="W120" s="8">
        <v>339</v>
      </c>
      <c r="Y120" s="126"/>
    </row>
    <row r="121" spans="1:25" x14ac:dyDescent="0.25">
      <c r="A121" s="5" t="s">
        <v>64</v>
      </c>
      <c r="C121" s="6"/>
      <c r="D121" s="7"/>
      <c r="E121" s="7"/>
      <c r="F121" s="7"/>
      <c r="G121" s="8">
        <v>0</v>
      </c>
      <c r="H121" s="18"/>
      <c r="I121" s="9">
        <v>67</v>
      </c>
      <c r="J121" s="7">
        <v>67</v>
      </c>
      <c r="K121" s="8">
        <v>134</v>
      </c>
      <c r="L121" s="18"/>
      <c r="M121" s="9"/>
      <c r="N121" s="10"/>
      <c r="O121" s="8">
        <v>0</v>
      </c>
      <c r="P121" s="18"/>
      <c r="Q121" s="9">
        <v>67</v>
      </c>
      <c r="R121" s="10">
        <v>67</v>
      </c>
      <c r="S121" s="8">
        <v>134</v>
      </c>
      <c r="T121" s="18"/>
      <c r="U121" s="9"/>
      <c r="V121" s="7"/>
      <c r="W121" s="8">
        <v>0</v>
      </c>
      <c r="Y121" s="126"/>
    </row>
    <row r="122" spans="1:25" x14ac:dyDescent="0.25">
      <c r="A122" s="5" t="s">
        <v>50</v>
      </c>
      <c r="C122" s="6">
        <v>1131</v>
      </c>
      <c r="D122" s="7"/>
      <c r="E122" s="7">
        <v>20</v>
      </c>
      <c r="F122" s="7">
        <v>1040</v>
      </c>
      <c r="G122" s="8">
        <v>2191</v>
      </c>
      <c r="H122" s="18"/>
      <c r="I122" s="9">
        <v>30</v>
      </c>
      <c r="J122" s="7">
        <v>40</v>
      </c>
      <c r="K122" s="8">
        <v>70</v>
      </c>
      <c r="L122" s="18"/>
      <c r="M122" s="9">
        <v>27</v>
      </c>
      <c r="N122" s="10">
        <v>27</v>
      </c>
      <c r="O122" s="8">
        <v>54</v>
      </c>
      <c r="P122" s="18"/>
      <c r="Q122" s="9">
        <v>189</v>
      </c>
      <c r="R122" s="10">
        <v>193</v>
      </c>
      <c r="S122" s="8">
        <v>382</v>
      </c>
      <c r="T122" s="18"/>
      <c r="U122" s="9">
        <v>336</v>
      </c>
      <c r="V122" s="7">
        <v>1118</v>
      </c>
      <c r="W122" s="8">
        <v>1454</v>
      </c>
      <c r="Y122" s="126"/>
    </row>
    <row r="123" spans="1:25" x14ac:dyDescent="0.25">
      <c r="A123" s="5" t="s">
        <v>51</v>
      </c>
      <c r="C123" s="6"/>
      <c r="D123" s="7"/>
      <c r="E123" s="7"/>
      <c r="F123" s="7"/>
      <c r="G123" s="8">
        <v>0</v>
      </c>
      <c r="H123" s="18"/>
      <c r="I123" s="9">
        <v>16</v>
      </c>
      <c r="J123" s="7">
        <v>15</v>
      </c>
      <c r="K123" s="8">
        <v>31</v>
      </c>
      <c r="L123" s="18"/>
      <c r="M123" s="9"/>
      <c r="N123" s="10"/>
      <c r="O123" s="8">
        <v>0</v>
      </c>
      <c r="P123" s="18"/>
      <c r="Q123" s="9">
        <v>15</v>
      </c>
      <c r="R123" s="10">
        <v>16</v>
      </c>
      <c r="S123" s="8">
        <v>31</v>
      </c>
      <c r="T123" s="18"/>
      <c r="U123" s="9"/>
      <c r="V123" s="7"/>
      <c r="W123" s="8">
        <v>0</v>
      </c>
      <c r="Y123" s="126"/>
    </row>
    <row r="124" spans="1:25" x14ac:dyDescent="0.25">
      <c r="A124" s="5" t="s">
        <v>52</v>
      </c>
      <c r="C124" s="6">
        <v>29242</v>
      </c>
      <c r="D124" s="7">
        <v>105</v>
      </c>
      <c r="E124" s="7">
        <v>584</v>
      </c>
      <c r="F124" s="7">
        <v>25360</v>
      </c>
      <c r="G124" s="8">
        <v>55291</v>
      </c>
      <c r="H124" s="18"/>
      <c r="I124" s="9">
        <v>824</v>
      </c>
      <c r="J124" s="7">
        <v>918</v>
      </c>
      <c r="K124" s="8">
        <v>1742</v>
      </c>
      <c r="L124" s="18"/>
      <c r="M124" s="9">
        <v>355</v>
      </c>
      <c r="N124" s="10">
        <v>355</v>
      </c>
      <c r="O124" s="8">
        <v>710</v>
      </c>
      <c r="P124" s="18"/>
      <c r="Q124" s="9">
        <v>669</v>
      </c>
      <c r="R124" s="10">
        <v>701</v>
      </c>
      <c r="S124" s="8">
        <v>1370</v>
      </c>
      <c r="T124" s="18"/>
      <c r="U124" s="9">
        <v>25065</v>
      </c>
      <c r="V124" s="7">
        <v>42892</v>
      </c>
      <c r="W124" s="8">
        <v>67957</v>
      </c>
      <c r="Y124" s="126"/>
    </row>
    <row r="125" spans="1:25" x14ac:dyDescent="0.25">
      <c r="A125" s="5" t="s">
        <v>53</v>
      </c>
      <c r="C125" s="6">
        <v>20</v>
      </c>
      <c r="D125" s="7"/>
      <c r="E125" s="7"/>
      <c r="F125" s="7">
        <v>22</v>
      </c>
      <c r="G125" s="8">
        <v>42</v>
      </c>
      <c r="H125" s="18"/>
      <c r="I125" s="9">
        <v>18</v>
      </c>
      <c r="J125" s="7">
        <v>17</v>
      </c>
      <c r="K125" s="8">
        <v>35</v>
      </c>
      <c r="L125" s="18"/>
      <c r="M125" s="9"/>
      <c r="N125" s="10"/>
      <c r="O125" s="8">
        <v>0</v>
      </c>
      <c r="P125" s="18"/>
      <c r="Q125" s="9">
        <v>33</v>
      </c>
      <c r="R125" s="10">
        <v>30</v>
      </c>
      <c r="S125" s="8">
        <v>63</v>
      </c>
      <c r="T125" s="18"/>
      <c r="U125" s="9"/>
      <c r="V125" s="7"/>
      <c r="W125" s="8">
        <v>0</v>
      </c>
      <c r="Y125" s="126"/>
    </row>
    <row r="126" spans="1:25" x14ac:dyDescent="0.25">
      <c r="A126" s="5" t="s">
        <v>54</v>
      </c>
      <c r="C126" s="6"/>
      <c r="D126" s="7"/>
      <c r="E126" s="7"/>
      <c r="F126" s="7"/>
      <c r="G126" s="8">
        <v>0</v>
      </c>
      <c r="H126" s="18"/>
      <c r="I126" s="9">
        <v>6</v>
      </c>
      <c r="J126" s="7">
        <v>5</v>
      </c>
      <c r="K126" s="8">
        <v>11</v>
      </c>
      <c r="L126" s="18"/>
      <c r="M126" s="9"/>
      <c r="N126" s="10"/>
      <c r="O126" s="8">
        <v>0</v>
      </c>
      <c r="P126" s="18"/>
      <c r="Q126" s="9">
        <v>8</v>
      </c>
      <c r="R126" s="10">
        <v>8</v>
      </c>
      <c r="S126" s="8">
        <v>16</v>
      </c>
      <c r="T126" s="18"/>
      <c r="U126" s="9"/>
      <c r="V126" s="7"/>
      <c r="W126" s="8">
        <v>0</v>
      </c>
      <c r="Y126" s="126"/>
    </row>
    <row r="127" spans="1:25" x14ac:dyDescent="0.25">
      <c r="A127" s="11" t="s">
        <v>55</v>
      </c>
      <c r="C127" s="6"/>
      <c r="D127" s="7"/>
      <c r="E127" s="7"/>
      <c r="F127" s="7"/>
      <c r="G127" s="8">
        <v>0</v>
      </c>
      <c r="H127" s="18"/>
      <c r="I127" s="9">
        <v>737</v>
      </c>
      <c r="J127" s="7">
        <v>641</v>
      </c>
      <c r="K127" s="8">
        <v>1378</v>
      </c>
      <c r="L127" s="18"/>
      <c r="M127" s="9"/>
      <c r="N127" s="10"/>
      <c r="O127" s="8">
        <v>0</v>
      </c>
      <c r="P127" s="18"/>
      <c r="Q127" s="9">
        <v>756</v>
      </c>
      <c r="R127" s="10">
        <v>740</v>
      </c>
      <c r="S127" s="8">
        <v>1496</v>
      </c>
      <c r="T127" s="18"/>
      <c r="U127" s="9"/>
      <c r="V127" s="7"/>
      <c r="W127" s="8">
        <v>0</v>
      </c>
      <c r="Y127" s="126"/>
    </row>
    <row r="128" spans="1:25" x14ac:dyDescent="0.25">
      <c r="A128" s="11" t="s">
        <v>49</v>
      </c>
      <c r="C128" s="96">
        <v>0</v>
      </c>
      <c r="D128" s="37">
        <v>0</v>
      </c>
      <c r="E128" s="37">
        <v>0</v>
      </c>
      <c r="F128" s="37">
        <v>0</v>
      </c>
      <c r="G128" s="42">
        <f t="shared" ref="G128:G132" si="122">SUM(C128:F128)</f>
        <v>0</v>
      </c>
      <c r="H128" s="18"/>
      <c r="I128" s="41">
        <v>1196</v>
      </c>
      <c r="J128" s="37">
        <v>513</v>
      </c>
      <c r="K128" s="42">
        <v>0</v>
      </c>
      <c r="L128" s="18"/>
      <c r="M128" s="41"/>
      <c r="N128" s="36"/>
      <c r="O128" s="42">
        <f t="shared" ref="O128:O132" si="123">SUM(M128:N128)</f>
        <v>0</v>
      </c>
      <c r="P128" s="18"/>
      <c r="Q128" s="96">
        <v>2170</v>
      </c>
      <c r="R128" s="36">
        <v>2138</v>
      </c>
      <c r="S128" s="42">
        <f t="shared" ref="S128:S132" si="124">SUM(Q128:R128)</f>
        <v>4308</v>
      </c>
      <c r="T128" s="18"/>
      <c r="U128" s="41">
        <v>0</v>
      </c>
      <c r="V128" s="37">
        <v>0</v>
      </c>
      <c r="W128" s="42">
        <f t="shared" ref="W128:W132" si="125">SUM(U128:V128)</f>
        <v>0</v>
      </c>
      <c r="Y128" s="126"/>
    </row>
    <row r="129" spans="1:25" x14ac:dyDescent="0.25">
      <c r="A129" s="11" t="s">
        <v>87</v>
      </c>
      <c r="C129" s="6">
        <v>0</v>
      </c>
      <c r="D129" s="7">
        <v>0</v>
      </c>
      <c r="E129" s="7">
        <v>0</v>
      </c>
      <c r="F129" s="7">
        <v>0</v>
      </c>
      <c r="G129" s="8">
        <f t="shared" si="122"/>
        <v>0</v>
      </c>
      <c r="H129" s="18"/>
      <c r="I129" s="9">
        <v>563</v>
      </c>
      <c r="J129" s="7">
        <v>509</v>
      </c>
      <c r="K129" s="8">
        <f>SUM(I129:J129)</f>
        <v>1072</v>
      </c>
      <c r="L129" s="18"/>
      <c r="M129" s="9"/>
      <c r="N129" s="10"/>
      <c r="O129" s="8">
        <f t="shared" si="123"/>
        <v>0</v>
      </c>
      <c r="P129" s="18"/>
      <c r="Q129" s="6">
        <v>599</v>
      </c>
      <c r="R129" s="10">
        <v>594</v>
      </c>
      <c r="S129" s="8">
        <f t="shared" si="124"/>
        <v>1193</v>
      </c>
      <c r="T129" s="18"/>
      <c r="U129" s="9">
        <v>0</v>
      </c>
      <c r="V129" s="7">
        <v>0</v>
      </c>
      <c r="W129" s="8">
        <f t="shared" si="125"/>
        <v>0</v>
      </c>
      <c r="Y129" s="126"/>
    </row>
    <row r="130" spans="1:25" x14ac:dyDescent="0.25">
      <c r="A130" s="11" t="s">
        <v>46</v>
      </c>
      <c r="C130" s="6">
        <v>0</v>
      </c>
      <c r="D130" s="7">
        <v>0</v>
      </c>
      <c r="E130" s="7">
        <v>0</v>
      </c>
      <c r="F130" s="7">
        <v>0</v>
      </c>
      <c r="G130" s="8">
        <f t="shared" si="122"/>
        <v>0</v>
      </c>
      <c r="H130" s="18"/>
      <c r="I130" s="9">
        <v>165</v>
      </c>
      <c r="J130" s="7">
        <v>166</v>
      </c>
      <c r="K130" s="8">
        <f t="shared" ref="K130:K132" si="126">SUM(I130:J130)</f>
        <v>331</v>
      </c>
      <c r="L130" s="18"/>
      <c r="M130" s="9"/>
      <c r="N130" s="10"/>
      <c r="O130" s="8">
        <f t="shared" si="123"/>
        <v>0</v>
      </c>
      <c r="P130" s="18"/>
      <c r="Q130" s="6">
        <v>519</v>
      </c>
      <c r="R130" s="10">
        <v>517</v>
      </c>
      <c r="S130" s="8">
        <f t="shared" si="124"/>
        <v>1036</v>
      </c>
      <c r="T130" s="18"/>
      <c r="U130" s="9">
        <v>0</v>
      </c>
      <c r="V130" s="7">
        <v>0</v>
      </c>
      <c r="W130" s="8">
        <f t="shared" si="125"/>
        <v>0</v>
      </c>
      <c r="Y130" s="126"/>
    </row>
    <row r="131" spans="1:25" x14ac:dyDescent="0.25">
      <c r="A131" s="11" t="s">
        <v>48</v>
      </c>
      <c r="C131" s="6">
        <v>0</v>
      </c>
      <c r="D131" s="7">
        <v>0</v>
      </c>
      <c r="E131" s="7">
        <v>0</v>
      </c>
      <c r="F131" s="7">
        <v>0</v>
      </c>
      <c r="G131" s="8">
        <f t="shared" si="122"/>
        <v>0</v>
      </c>
      <c r="H131" s="18"/>
      <c r="I131" s="9">
        <v>31</v>
      </c>
      <c r="J131" s="7">
        <v>33</v>
      </c>
      <c r="K131" s="8">
        <f t="shared" si="126"/>
        <v>64</v>
      </c>
      <c r="L131" s="18"/>
      <c r="M131" s="9"/>
      <c r="N131" s="10"/>
      <c r="O131" s="8">
        <f t="shared" si="123"/>
        <v>0</v>
      </c>
      <c r="P131" s="18"/>
      <c r="Q131" s="6">
        <v>313</v>
      </c>
      <c r="R131" s="10">
        <v>309</v>
      </c>
      <c r="S131" s="8">
        <f t="shared" si="124"/>
        <v>622</v>
      </c>
      <c r="T131" s="18"/>
      <c r="U131" s="9">
        <v>0</v>
      </c>
      <c r="V131" s="7">
        <v>0</v>
      </c>
      <c r="W131" s="8">
        <f t="shared" si="125"/>
        <v>0</v>
      </c>
      <c r="Y131" s="126"/>
    </row>
    <row r="132" spans="1:25" x14ac:dyDescent="0.25">
      <c r="A132" s="11" t="s">
        <v>56</v>
      </c>
      <c r="C132" s="6">
        <v>0</v>
      </c>
      <c r="D132" s="7">
        <v>0</v>
      </c>
      <c r="E132" s="7">
        <v>0</v>
      </c>
      <c r="F132" s="7">
        <v>0</v>
      </c>
      <c r="G132" s="8">
        <f t="shared" si="122"/>
        <v>0</v>
      </c>
      <c r="H132" s="18"/>
      <c r="I132" s="9">
        <v>14</v>
      </c>
      <c r="J132" s="7">
        <v>16</v>
      </c>
      <c r="K132" s="8">
        <f t="shared" si="126"/>
        <v>30</v>
      </c>
      <c r="L132" s="18"/>
      <c r="M132" s="9"/>
      <c r="N132" s="10"/>
      <c r="O132" s="8">
        <f t="shared" si="123"/>
        <v>0</v>
      </c>
      <c r="P132" s="18"/>
      <c r="Q132" s="6">
        <v>136</v>
      </c>
      <c r="R132" s="10">
        <v>136</v>
      </c>
      <c r="S132" s="8">
        <f t="shared" si="124"/>
        <v>272</v>
      </c>
      <c r="T132" s="18"/>
      <c r="U132" s="9">
        <v>0</v>
      </c>
      <c r="V132" s="7">
        <v>0</v>
      </c>
      <c r="W132" s="8">
        <f t="shared" si="125"/>
        <v>0</v>
      </c>
      <c r="Y132" s="126"/>
    </row>
    <row r="133" spans="1:25" ht="16.5" thickBot="1" x14ac:dyDescent="0.3">
      <c r="A133" s="34" t="s">
        <v>61</v>
      </c>
      <c r="C133" s="50">
        <f>SUM(C117:C132)</f>
        <v>33470</v>
      </c>
      <c r="D133" s="50">
        <f t="shared" ref="D133" si="127">SUM(D117:D132)</f>
        <v>105</v>
      </c>
      <c r="E133" s="50">
        <f t="shared" ref="E133" si="128">SUM(E117:E132)</f>
        <v>677</v>
      </c>
      <c r="F133" s="50">
        <f t="shared" ref="F133" si="129">SUM(F117:F132)</f>
        <v>29478</v>
      </c>
      <c r="G133" s="50">
        <f t="shared" ref="G133" si="130">SUM(G117:G132)</f>
        <v>63730</v>
      </c>
      <c r="H133"/>
      <c r="I133" s="33">
        <f>SUM(I117:I132)</f>
        <v>3811</v>
      </c>
      <c r="J133" s="33">
        <f t="shared" ref="J133" si="131">SUM(J117:J132)</f>
        <v>3067</v>
      </c>
      <c r="K133" s="33">
        <f t="shared" ref="K133" si="132">SUM(K117:K132)</f>
        <v>5169</v>
      </c>
      <c r="L133"/>
      <c r="M133" s="33">
        <f>SUM(M117:M132)</f>
        <v>497</v>
      </c>
      <c r="N133" s="33">
        <f t="shared" ref="N133" si="133">SUM(N117:N132)</f>
        <v>497</v>
      </c>
      <c r="O133" s="33">
        <f t="shared" ref="O133" si="134">SUM(O117:O132)</f>
        <v>994</v>
      </c>
      <c r="P133"/>
      <c r="Q133" s="33">
        <f>SUM(Q117:Q132)</f>
        <v>5763</v>
      </c>
      <c r="R133" s="33">
        <f t="shared" ref="R133" si="135">SUM(R117:R132)</f>
        <v>5734</v>
      </c>
      <c r="S133" s="33">
        <f>SUM(S117:S132)</f>
        <v>11497</v>
      </c>
      <c r="T133"/>
      <c r="U133" s="33">
        <f>SUM(U117:U132)</f>
        <v>25941</v>
      </c>
      <c r="V133" s="33">
        <f t="shared" ref="V133" si="136">SUM(V117:V132)</f>
        <v>47036</v>
      </c>
      <c r="W133" s="33">
        <f t="shared" ref="W133" si="137">SUM(W117:W132)</f>
        <v>72977</v>
      </c>
      <c r="Y133" s="126"/>
    </row>
    <row r="136" spans="1:25" ht="15.75" thickBot="1" x14ac:dyDescent="0.3"/>
    <row r="137" spans="1:25" ht="15.75" x14ac:dyDescent="0.25">
      <c r="A137" s="127" t="s">
        <v>0</v>
      </c>
      <c r="C137" s="128" t="s">
        <v>67</v>
      </c>
      <c r="D137" s="129"/>
      <c r="E137" s="129"/>
      <c r="F137" s="129"/>
      <c r="G137" s="130"/>
      <c r="I137" s="123" t="s">
        <v>68</v>
      </c>
      <c r="J137" s="124"/>
      <c r="K137" s="125"/>
      <c r="M137" s="123" t="s">
        <v>69</v>
      </c>
      <c r="N137" s="124"/>
      <c r="O137" s="125"/>
      <c r="Q137" s="123" t="s">
        <v>70</v>
      </c>
      <c r="R137" s="124"/>
      <c r="S137" s="125"/>
      <c r="U137" s="123" t="s">
        <v>57</v>
      </c>
      <c r="V137" s="124"/>
      <c r="W137" s="125"/>
      <c r="Y137" s="126" t="s">
        <v>17</v>
      </c>
    </row>
    <row r="138" spans="1:25" x14ac:dyDescent="0.25">
      <c r="A138" s="127"/>
      <c r="C138" s="43" t="s">
        <v>58</v>
      </c>
      <c r="D138" s="38" t="s">
        <v>59</v>
      </c>
      <c r="E138" s="38" t="s">
        <v>71</v>
      </c>
      <c r="F138" s="38" t="s">
        <v>60</v>
      </c>
      <c r="G138" s="44" t="s">
        <v>61</v>
      </c>
      <c r="I138" s="39" t="s">
        <v>58</v>
      </c>
      <c r="J138" s="38" t="s">
        <v>60</v>
      </c>
      <c r="K138" s="40" t="s">
        <v>61</v>
      </c>
      <c r="M138" s="39" t="s">
        <v>62</v>
      </c>
      <c r="N138" s="38" t="s">
        <v>63</v>
      </c>
      <c r="O138" s="40" t="s">
        <v>61</v>
      </c>
      <c r="Q138" s="39" t="s">
        <v>62</v>
      </c>
      <c r="R138" s="38" t="s">
        <v>63</v>
      </c>
      <c r="S138" s="40" t="s">
        <v>61</v>
      </c>
      <c r="U138" s="39" t="s">
        <v>58</v>
      </c>
      <c r="V138" s="38" t="s">
        <v>60</v>
      </c>
      <c r="W138" s="40" t="s">
        <v>61</v>
      </c>
      <c r="Y138" s="126"/>
    </row>
    <row r="139" spans="1:25" x14ac:dyDescent="0.25">
      <c r="A139" s="5" t="s">
        <v>43</v>
      </c>
      <c r="C139" s="45"/>
      <c r="D139" s="37"/>
      <c r="E139" s="37"/>
      <c r="F139" s="36"/>
      <c r="G139" s="46"/>
      <c r="I139" s="41"/>
      <c r="J139" s="36"/>
      <c r="K139" s="42"/>
      <c r="M139" s="41"/>
      <c r="N139" s="36"/>
      <c r="O139" s="42"/>
      <c r="Q139" s="41"/>
      <c r="R139" s="36"/>
      <c r="S139" s="42"/>
      <c r="U139" s="41"/>
      <c r="V139" s="36"/>
      <c r="W139" s="42"/>
      <c r="Y139" s="126"/>
    </row>
    <row r="140" spans="1:25" x14ac:dyDescent="0.25">
      <c r="A140" s="5" t="s">
        <v>44</v>
      </c>
      <c r="C140" s="47"/>
      <c r="D140" s="7"/>
      <c r="E140" s="7"/>
      <c r="F140" s="10"/>
      <c r="G140" s="48"/>
      <c r="I140" s="9"/>
      <c r="J140" s="10"/>
      <c r="K140" s="8"/>
      <c r="M140" s="9"/>
      <c r="N140" s="10"/>
      <c r="O140" s="8"/>
      <c r="Q140" s="9"/>
      <c r="R140" s="10"/>
      <c r="S140" s="8"/>
      <c r="U140" s="9"/>
      <c r="V140" s="10"/>
      <c r="W140" s="8"/>
      <c r="Y140" s="126"/>
    </row>
    <row r="141" spans="1:25" x14ac:dyDescent="0.25">
      <c r="A141" s="5" t="s">
        <v>45</v>
      </c>
      <c r="C141" s="47"/>
      <c r="D141" s="7"/>
      <c r="E141" s="7"/>
      <c r="F141" s="10"/>
      <c r="G141" s="48"/>
      <c r="I141" s="9"/>
      <c r="J141" s="10"/>
      <c r="K141" s="8"/>
      <c r="M141" s="9"/>
      <c r="N141" s="10"/>
      <c r="O141" s="8"/>
      <c r="Q141" s="9"/>
      <c r="R141" s="10"/>
      <c r="S141" s="8"/>
      <c r="U141" s="9"/>
      <c r="V141" s="10"/>
      <c r="W141" s="8"/>
      <c r="Y141" s="126"/>
    </row>
    <row r="142" spans="1:25" x14ac:dyDescent="0.25">
      <c r="A142" s="5" t="s">
        <v>47</v>
      </c>
      <c r="C142" s="47"/>
      <c r="D142" s="7"/>
      <c r="E142" s="7"/>
      <c r="F142" s="10"/>
      <c r="G142" s="48"/>
      <c r="I142" s="9"/>
      <c r="J142" s="10"/>
      <c r="K142" s="8"/>
      <c r="M142" s="9"/>
      <c r="N142" s="10"/>
      <c r="O142" s="8"/>
      <c r="Q142" s="9"/>
      <c r="R142" s="10"/>
      <c r="S142" s="8"/>
      <c r="U142" s="9"/>
      <c r="V142" s="10"/>
      <c r="W142" s="8"/>
      <c r="Y142" s="126"/>
    </row>
    <row r="143" spans="1:25" x14ac:dyDescent="0.25">
      <c r="A143" s="5" t="s">
        <v>64</v>
      </c>
      <c r="C143" s="47"/>
      <c r="D143" s="7"/>
      <c r="E143" s="7"/>
      <c r="F143" s="10"/>
      <c r="G143" s="48"/>
      <c r="I143" s="9"/>
      <c r="J143" s="10"/>
      <c r="K143" s="8"/>
      <c r="M143" s="9"/>
      <c r="N143" s="10"/>
      <c r="O143" s="8"/>
      <c r="Q143" s="9"/>
      <c r="R143" s="10"/>
      <c r="S143" s="8"/>
      <c r="U143" s="9"/>
      <c r="V143" s="10"/>
      <c r="W143" s="8"/>
      <c r="Y143" s="126"/>
    </row>
    <row r="144" spans="1:25" x14ac:dyDescent="0.25">
      <c r="A144" s="5" t="s">
        <v>50</v>
      </c>
      <c r="C144" s="47"/>
      <c r="D144" s="7"/>
      <c r="E144" s="7"/>
      <c r="F144" s="10"/>
      <c r="G144" s="48"/>
      <c r="I144" s="9"/>
      <c r="J144" s="10"/>
      <c r="K144" s="8"/>
      <c r="M144" s="9"/>
      <c r="N144" s="10"/>
      <c r="O144" s="8"/>
      <c r="Q144" s="9"/>
      <c r="R144" s="10"/>
      <c r="S144" s="8"/>
      <c r="U144" s="9"/>
      <c r="V144" s="10"/>
      <c r="W144" s="8"/>
      <c r="Y144" s="126"/>
    </row>
    <row r="145" spans="1:25" x14ac:dyDescent="0.25">
      <c r="A145" s="5" t="s">
        <v>51</v>
      </c>
      <c r="C145" s="47"/>
      <c r="D145" s="7"/>
      <c r="E145" s="7"/>
      <c r="F145" s="10"/>
      <c r="G145" s="48"/>
      <c r="I145" s="9"/>
      <c r="J145" s="10"/>
      <c r="K145" s="8"/>
      <c r="M145" s="9"/>
      <c r="N145" s="10"/>
      <c r="O145" s="8"/>
      <c r="Q145" s="9"/>
      <c r="R145" s="10"/>
      <c r="S145" s="8"/>
      <c r="U145" s="9"/>
      <c r="V145" s="10"/>
      <c r="W145" s="8"/>
      <c r="Y145" s="126"/>
    </row>
    <row r="146" spans="1:25" x14ac:dyDescent="0.25">
      <c r="A146" s="5" t="s">
        <v>52</v>
      </c>
      <c r="C146" s="47"/>
      <c r="D146" s="7"/>
      <c r="E146" s="7"/>
      <c r="F146" s="10"/>
      <c r="G146" s="48"/>
      <c r="I146" s="9"/>
      <c r="J146" s="10"/>
      <c r="K146" s="8"/>
      <c r="M146" s="9"/>
      <c r="N146" s="10"/>
      <c r="O146" s="8"/>
      <c r="Q146" s="9"/>
      <c r="R146" s="10"/>
      <c r="S146" s="8"/>
      <c r="U146" s="9"/>
      <c r="V146" s="10"/>
      <c r="W146" s="8"/>
      <c r="Y146" s="126"/>
    </row>
    <row r="147" spans="1:25" x14ac:dyDescent="0.25">
      <c r="A147" s="5" t="s">
        <v>53</v>
      </c>
      <c r="C147" s="47"/>
      <c r="D147" s="7"/>
      <c r="E147" s="7"/>
      <c r="F147" s="10"/>
      <c r="G147" s="48"/>
      <c r="I147" s="9"/>
      <c r="J147" s="10"/>
      <c r="K147" s="8"/>
      <c r="M147" s="9"/>
      <c r="N147" s="10"/>
      <c r="O147" s="8"/>
      <c r="Q147" s="9"/>
      <c r="R147" s="10"/>
      <c r="S147" s="8"/>
      <c r="U147" s="9"/>
      <c r="V147" s="10"/>
      <c r="W147" s="8"/>
      <c r="Y147" s="126"/>
    </row>
    <row r="148" spans="1:25" x14ac:dyDescent="0.25">
      <c r="A148" s="5" t="s">
        <v>54</v>
      </c>
      <c r="C148" s="47"/>
      <c r="D148" s="7"/>
      <c r="E148" s="7"/>
      <c r="F148" s="10"/>
      <c r="G148" s="48"/>
      <c r="I148" s="9"/>
      <c r="J148" s="10"/>
      <c r="K148" s="8"/>
      <c r="M148" s="9"/>
      <c r="N148" s="10"/>
      <c r="O148" s="8"/>
      <c r="Q148" s="9"/>
      <c r="R148" s="10"/>
      <c r="S148" s="8"/>
      <c r="U148" s="9"/>
      <c r="V148" s="10"/>
      <c r="W148" s="8"/>
      <c r="Y148" s="126"/>
    </row>
    <row r="149" spans="1:25" x14ac:dyDescent="0.25">
      <c r="A149" s="11" t="s">
        <v>55</v>
      </c>
      <c r="C149" s="47"/>
      <c r="D149" s="7"/>
      <c r="E149" s="7"/>
      <c r="F149" s="10"/>
      <c r="G149" s="48"/>
      <c r="I149" s="9"/>
      <c r="J149" s="10"/>
      <c r="K149" s="8"/>
      <c r="M149" s="9"/>
      <c r="N149" s="10"/>
      <c r="O149" s="8"/>
      <c r="Q149" s="9"/>
      <c r="R149" s="10"/>
      <c r="S149" s="8"/>
      <c r="U149" s="9"/>
      <c r="V149" s="10"/>
      <c r="W149" s="8"/>
      <c r="Y149" s="126"/>
    </row>
    <row r="150" spans="1:25" x14ac:dyDescent="0.25">
      <c r="A150" s="11" t="s">
        <v>49</v>
      </c>
      <c r="C150" s="49"/>
      <c r="D150" s="7"/>
      <c r="E150" s="7"/>
      <c r="F150" s="7"/>
      <c r="G150" s="48"/>
      <c r="I150" s="9"/>
      <c r="J150" s="7"/>
      <c r="K150" s="8"/>
      <c r="M150" s="9"/>
      <c r="N150" s="7"/>
      <c r="O150" s="8"/>
      <c r="Q150" s="9"/>
      <c r="R150" s="7"/>
      <c r="S150" s="8"/>
      <c r="U150" s="9"/>
      <c r="V150" s="7"/>
      <c r="W150" s="8"/>
      <c r="Y150" s="126"/>
    </row>
    <row r="151" spans="1:25" x14ac:dyDescent="0.25">
      <c r="A151" s="11" t="s">
        <v>87</v>
      </c>
      <c r="C151" s="49"/>
      <c r="D151" s="7"/>
      <c r="E151" s="7"/>
      <c r="F151" s="7"/>
      <c r="G151" s="48"/>
      <c r="I151" s="9"/>
      <c r="J151" s="7"/>
      <c r="K151" s="8"/>
      <c r="M151" s="9"/>
      <c r="N151" s="7"/>
      <c r="O151" s="8"/>
      <c r="Q151" s="9"/>
      <c r="R151" s="7"/>
      <c r="S151" s="8"/>
      <c r="U151" s="9"/>
      <c r="V151" s="7"/>
      <c r="W151" s="8"/>
      <c r="Y151" s="126"/>
    </row>
    <row r="152" spans="1:25" x14ac:dyDescent="0.25">
      <c r="A152" s="11" t="s">
        <v>46</v>
      </c>
      <c r="C152" s="49"/>
      <c r="D152" s="7"/>
      <c r="E152" s="7"/>
      <c r="F152" s="7"/>
      <c r="G152" s="48"/>
      <c r="I152" s="9"/>
      <c r="J152" s="7"/>
      <c r="K152" s="8"/>
      <c r="M152" s="9"/>
      <c r="N152" s="7"/>
      <c r="O152" s="8"/>
      <c r="Q152" s="9"/>
      <c r="R152" s="7"/>
      <c r="S152" s="8"/>
      <c r="U152" s="9"/>
      <c r="V152" s="7"/>
      <c r="W152" s="8"/>
      <c r="Y152" s="126"/>
    </row>
    <row r="153" spans="1:25" x14ac:dyDescent="0.25">
      <c r="A153" s="11" t="s">
        <v>48</v>
      </c>
      <c r="C153" s="47"/>
      <c r="D153" s="7"/>
      <c r="E153" s="7"/>
      <c r="F153" s="7"/>
      <c r="G153" s="48"/>
      <c r="I153" s="9"/>
      <c r="J153" s="7"/>
      <c r="K153" s="8"/>
      <c r="M153" s="9"/>
      <c r="N153" s="7"/>
      <c r="O153" s="8"/>
      <c r="Q153" s="9"/>
      <c r="R153" s="7"/>
      <c r="S153" s="8"/>
      <c r="U153" s="9"/>
      <c r="V153" s="7"/>
      <c r="W153" s="8"/>
      <c r="Y153" s="126"/>
    </row>
    <row r="154" spans="1:25" x14ac:dyDescent="0.25">
      <c r="A154" s="11" t="s">
        <v>56</v>
      </c>
      <c r="C154" s="47"/>
      <c r="D154" s="7"/>
      <c r="E154" s="7"/>
      <c r="F154" s="7"/>
      <c r="G154" s="48"/>
      <c r="I154" s="9"/>
      <c r="J154" s="7"/>
      <c r="K154" s="8"/>
      <c r="M154" s="9"/>
      <c r="N154" s="7"/>
      <c r="O154" s="8"/>
      <c r="Q154" s="9"/>
      <c r="R154" s="7"/>
      <c r="S154" s="8"/>
      <c r="U154" s="9"/>
      <c r="V154" s="7"/>
      <c r="W154" s="8"/>
      <c r="Y154" s="126"/>
    </row>
    <row r="155" spans="1:25" ht="16.5" thickBot="1" x14ac:dyDescent="0.3">
      <c r="A155" s="34" t="s">
        <v>61</v>
      </c>
      <c r="C155" s="50">
        <f>SUM(C139:C154)</f>
        <v>0</v>
      </c>
      <c r="D155" s="50">
        <f t="shared" ref="D155" si="138">SUM(D139:D154)</f>
        <v>0</v>
      </c>
      <c r="E155" s="50">
        <f t="shared" ref="E155" si="139">SUM(E139:E154)</f>
        <v>0</v>
      </c>
      <c r="F155" s="50">
        <f t="shared" ref="F155" si="140">SUM(F139:F154)</f>
        <v>0</v>
      </c>
      <c r="G155" s="50">
        <f t="shared" ref="G155" si="141">SUM(G139:G154)</f>
        <v>0</v>
      </c>
      <c r="H155"/>
      <c r="I155" s="33">
        <f>SUM(I139:I154)</f>
        <v>0</v>
      </c>
      <c r="J155" s="33">
        <f t="shared" ref="J155" si="142">SUM(J139:J154)</f>
        <v>0</v>
      </c>
      <c r="K155" s="33">
        <f t="shared" ref="K155" si="143">SUM(K139:K154)</f>
        <v>0</v>
      </c>
      <c r="L155"/>
      <c r="M155" s="33">
        <f>SUM(M139:M154)</f>
        <v>0</v>
      </c>
      <c r="N155" s="33">
        <f t="shared" ref="N155" si="144">SUM(N139:N154)</f>
        <v>0</v>
      </c>
      <c r="O155" s="33">
        <f t="shared" ref="O155" si="145">SUM(O139:O154)</f>
        <v>0</v>
      </c>
      <c r="P155"/>
      <c r="Q155" s="33">
        <f>SUM(Q139:Q154)</f>
        <v>0</v>
      </c>
      <c r="R155" s="33">
        <f t="shared" ref="R155" si="146">SUM(R139:R154)</f>
        <v>0</v>
      </c>
      <c r="S155" s="33">
        <f t="shared" ref="S155" si="147">SUM(S139:S154)</f>
        <v>0</v>
      </c>
      <c r="T155"/>
      <c r="U155" s="33">
        <f>SUM(U139:U154)</f>
        <v>0</v>
      </c>
      <c r="V155" s="33">
        <f t="shared" ref="V155" si="148">SUM(V139:V154)</f>
        <v>0</v>
      </c>
      <c r="W155" s="33">
        <f t="shared" ref="W155" si="149">SUM(W139:W154)</f>
        <v>0</v>
      </c>
      <c r="Y155" s="126"/>
    </row>
    <row r="158" spans="1:25" ht="15.75" thickBot="1" x14ac:dyDescent="0.3"/>
    <row r="159" spans="1:25" ht="15.75" x14ac:dyDescent="0.25">
      <c r="A159" s="127" t="s">
        <v>0</v>
      </c>
      <c r="C159" s="128" t="s">
        <v>67</v>
      </c>
      <c r="D159" s="129"/>
      <c r="E159" s="129"/>
      <c r="F159" s="129"/>
      <c r="G159" s="130"/>
      <c r="I159" s="123" t="s">
        <v>68</v>
      </c>
      <c r="J159" s="124"/>
      <c r="K159" s="125"/>
      <c r="M159" s="123" t="s">
        <v>69</v>
      </c>
      <c r="N159" s="124"/>
      <c r="O159" s="125"/>
      <c r="Q159" s="123" t="s">
        <v>70</v>
      </c>
      <c r="R159" s="124"/>
      <c r="S159" s="125"/>
      <c r="U159" s="123" t="s">
        <v>57</v>
      </c>
      <c r="V159" s="124"/>
      <c r="W159" s="125"/>
      <c r="Y159" s="126" t="s">
        <v>18</v>
      </c>
    </row>
    <row r="160" spans="1:25" x14ac:dyDescent="0.25">
      <c r="A160" s="127"/>
      <c r="C160" s="43" t="s">
        <v>58</v>
      </c>
      <c r="D160" s="38" t="s">
        <v>59</v>
      </c>
      <c r="E160" s="38" t="s">
        <v>71</v>
      </c>
      <c r="F160" s="38" t="s">
        <v>60</v>
      </c>
      <c r="G160" s="44" t="s">
        <v>61</v>
      </c>
      <c r="I160" s="39" t="s">
        <v>58</v>
      </c>
      <c r="J160" s="38" t="s">
        <v>60</v>
      </c>
      <c r="K160" s="40" t="s">
        <v>61</v>
      </c>
      <c r="M160" s="39" t="s">
        <v>62</v>
      </c>
      <c r="N160" s="38" t="s">
        <v>63</v>
      </c>
      <c r="O160" s="40" t="s">
        <v>61</v>
      </c>
      <c r="Q160" s="39" t="s">
        <v>62</v>
      </c>
      <c r="R160" s="38" t="s">
        <v>63</v>
      </c>
      <c r="S160" s="40" t="s">
        <v>61</v>
      </c>
      <c r="U160" s="39" t="s">
        <v>58</v>
      </c>
      <c r="V160" s="38" t="s">
        <v>60</v>
      </c>
      <c r="W160" s="40" t="s">
        <v>61</v>
      </c>
      <c r="Y160" s="126"/>
    </row>
    <row r="161" spans="1:25" x14ac:dyDescent="0.25">
      <c r="A161" s="5" t="s">
        <v>43</v>
      </c>
      <c r="C161" s="45"/>
      <c r="D161" s="37"/>
      <c r="E161" s="37"/>
      <c r="F161" s="36"/>
      <c r="G161" s="46"/>
      <c r="I161" s="41"/>
      <c r="J161" s="36"/>
      <c r="K161" s="42"/>
      <c r="M161" s="41"/>
      <c r="N161" s="36"/>
      <c r="O161" s="42"/>
      <c r="Q161" s="41"/>
      <c r="R161" s="36"/>
      <c r="S161" s="42"/>
      <c r="U161" s="41"/>
      <c r="V161" s="36"/>
      <c r="W161" s="42"/>
      <c r="Y161" s="126"/>
    </row>
    <row r="162" spans="1:25" x14ac:dyDescent="0.25">
      <c r="A162" s="5" t="s">
        <v>44</v>
      </c>
      <c r="C162" s="47"/>
      <c r="D162" s="7"/>
      <c r="E162" s="7"/>
      <c r="F162" s="10"/>
      <c r="G162" s="48"/>
      <c r="I162" s="9"/>
      <c r="J162" s="10"/>
      <c r="K162" s="8"/>
      <c r="M162" s="9"/>
      <c r="N162" s="10"/>
      <c r="O162" s="8"/>
      <c r="Q162" s="9"/>
      <c r="R162" s="10"/>
      <c r="S162" s="8"/>
      <c r="U162" s="9"/>
      <c r="V162" s="10"/>
      <c r="W162" s="8"/>
      <c r="Y162" s="126"/>
    </row>
    <row r="163" spans="1:25" x14ac:dyDescent="0.25">
      <c r="A163" s="5" t="s">
        <v>45</v>
      </c>
      <c r="C163" s="47"/>
      <c r="D163" s="7"/>
      <c r="E163" s="7"/>
      <c r="F163" s="10"/>
      <c r="G163" s="48"/>
      <c r="I163" s="9"/>
      <c r="J163" s="10"/>
      <c r="K163" s="8"/>
      <c r="M163" s="9"/>
      <c r="N163" s="10"/>
      <c r="O163" s="8"/>
      <c r="Q163" s="9"/>
      <c r="R163" s="10"/>
      <c r="S163" s="8"/>
      <c r="U163" s="9"/>
      <c r="V163" s="10"/>
      <c r="W163" s="8"/>
      <c r="Y163" s="126"/>
    </row>
    <row r="164" spans="1:25" x14ac:dyDescent="0.25">
      <c r="A164" s="5" t="s">
        <v>47</v>
      </c>
      <c r="C164" s="47"/>
      <c r="D164" s="7"/>
      <c r="E164" s="7"/>
      <c r="F164" s="10"/>
      <c r="G164" s="48"/>
      <c r="I164" s="9"/>
      <c r="J164" s="10"/>
      <c r="K164" s="8"/>
      <c r="M164" s="9"/>
      <c r="N164" s="10"/>
      <c r="O164" s="8"/>
      <c r="Q164" s="9"/>
      <c r="R164" s="10"/>
      <c r="S164" s="8"/>
      <c r="U164" s="9"/>
      <c r="V164" s="10"/>
      <c r="W164" s="8"/>
      <c r="Y164" s="126"/>
    </row>
    <row r="165" spans="1:25" x14ac:dyDescent="0.25">
      <c r="A165" s="5" t="s">
        <v>64</v>
      </c>
      <c r="C165" s="47"/>
      <c r="D165" s="7"/>
      <c r="E165" s="7"/>
      <c r="F165" s="10"/>
      <c r="G165" s="48"/>
      <c r="I165" s="9"/>
      <c r="J165" s="10"/>
      <c r="K165" s="8"/>
      <c r="M165" s="9"/>
      <c r="N165" s="10"/>
      <c r="O165" s="8"/>
      <c r="Q165" s="9"/>
      <c r="R165" s="10"/>
      <c r="S165" s="8"/>
      <c r="U165" s="9"/>
      <c r="V165" s="10"/>
      <c r="W165" s="8"/>
      <c r="Y165" s="126"/>
    </row>
    <row r="166" spans="1:25" x14ac:dyDescent="0.25">
      <c r="A166" s="5" t="s">
        <v>50</v>
      </c>
      <c r="C166" s="47"/>
      <c r="D166" s="7"/>
      <c r="E166" s="7"/>
      <c r="F166" s="10"/>
      <c r="G166" s="48"/>
      <c r="I166" s="9"/>
      <c r="J166" s="10"/>
      <c r="K166" s="8"/>
      <c r="M166" s="9"/>
      <c r="N166" s="10"/>
      <c r="O166" s="8"/>
      <c r="Q166" s="9"/>
      <c r="R166" s="10"/>
      <c r="S166" s="8"/>
      <c r="U166" s="9"/>
      <c r="V166" s="10"/>
      <c r="W166" s="8"/>
      <c r="Y166" s="126"/>
    </row>
    <row r="167" spans="1:25" x14ac:dyDescent="0.25">
      <c r="A167" s="5" t="s">
        <v>51</v>
      </c>
      <c r="C167" s="47"/>
      <c r="D167" s="7"/>
      <c r="E167" s="7"/>
      <c r="F167" s="10"/>
      <c r="G167" s="48"/>
      <c r="I167" s="9"/>
      <c r="J167" s="10"/>
      <c r="K167" s="8"/>
      <c r="M167" s="9"/>
      <c r="N167" s="10"/>
      <c r="O167" s="8"/>
      <c r="Q167" s="9"/>
      <c r="R167" s="10"/>
      <c r="S167" s="8"/>
      <c r="U167" s="9"/>
      <c r="V167" s="10"/>
      <c r="W167" s="8"/>
      <c r="Y167" s="126"/>
    </row>
    <row r="168" spans="1:25" x14ac:dyDescent="0.25">
      <c r="A168" s="5" t="s">
        <v>52</v>
      </c>
      <c r="C168" s="47"/>
      <c r="D168" s="7"/>
      <c r="E168" s="7"/>
      <c r="F168" s="10"/>
      <c r="G168" s="48"/>
      <c r="I168" s="9"/>
      <c r="J168" s="10"/>
      <c r="K168" s="8"/>
      <c r="M168" s="9"/>
      <c r="N168" s="10"/>
      <c r="O168" s="8"/>
      <c r="Q168" s="9"/>
      <c r="R168" s="10"/>
      <c r="S168" s="8"/>
      <c r="U168" s="9"/>
      <c r="V168" s="10"/>
      <c r="W168" s="8"/>
      <c r="Y168" s="126"/>
    </row>
    <row r="169" spans="1:25" x14ac:dyDescent="0.25">
      <c r="A169" s="5" t="s">
        <v>53</v>
      </c>
      <c r="C169" s="47"/>
      <c r="D169" s="7"/>
      <c r="E169" s="7"/>
      <c r="F169" s="10"/>
      <c r="G169" s="48"/>
      <c r="I169" s="9"/>
      <c r="J169" s="10"/>
      <c r="K169" s="8"/>
      <c r="M169" s="9"/>
      <c r="N169" s="10"/>
      <c r="O169" s="8"/>
      <c r="Q169" s="9"/>
      <c r="R169" s="10"/>
      <c r="S169" s="8"/>
      <c r="U169" s="9"/>
      <c r="V169" s="10"/>
      <c r="W169" s="8"/>
      <c r="Y169" s="126"/>
    </row>
    <row r="170" spans="1:25" x14ac:dyDescent="0.25">
      <c r="A170" s="5" t="s">
        <v>54</v>
      </c>
      <c r="C170" s="47"/>
      <c r="D170" s="7"/>
      <c r="E170" s="7"/>
      <c r="F170" s="10"/>
      <c r="G170" s="48"/>
      <c r="I170" s="9"/>
      <c r="J170" s="10"/>
      <c r="K170" s="8"/>
      <c r="M170" s="9"/>
      <c r="N170" s="10"/>
      <c r="O170" s="8"/>
      <c r="Q170" s="9"/>
      <c r="R170" s="10"/>
      <c r="S170" s="8"/>
      <c r="U170" s="9"/>
      <c r="V170" s="10"/>
      <c r="W170" s="8"/>
      <c r="Y170" s="126"/>
    </row>
    <row r="171" spans="1:25" x14ac:dyDescent="0.25">
      <c r="A171" s="11" t="s">
        <v>55</v>
      </c>
      <c r="C171" s="47"/>
      <c r="D171" s="7"/>
      <c r="E171" s="7"/>
      <c r="F171" s="10"/>
      <c r="G171" s="48"/>
      <c r="I171" s="9"/>
      <c r="J171" s="10"/>
      <c r="K171" s="8"/>
      <c r="M171" s="9"/>
      <c r="N171" s="10"/>
      <c r="O171" s="8"/>
      <c r="Q171" s="9"/>
      <c r="R171" s="10"/>
      <c r="S171" s="8"/>
      <c r="U171" s="9"/>
      <c r="V171" s="10"/>
      <c r="W171" s="8"/>
      <c r="Y171" s="126"/>
    </row>
    <row r="172" spans="1:25" x14ac:dyDescent="0.25">
      <c r="A172" s="11" t="s">
        <v>49</v>
      </c>
      <c r="C172" s="49"/>
      <c r="D172" s="7"/>
      <c r="E172" s="7"/>
      <c r="F172" s="7"/>
      <c r="G172" s="48"/>
      <c r="I172" s="9"/>
      <c r="J172" s="7"/>
      <c r="K172" s="8"/>
      <c r="M172" s="9"/>
      <c r="N172" s="7"/>
      <c r="O172" s="8"/>
      <c r="Q172" s="9"/>
      <c r="R172" s="7"/>
      <c r="S172" s="8"/>
      <c r="U172" s="9"/>
      <c r="V172" s="7"/>
      <c r="W172" s="8"/>
      <c r="Y172" s="126"/>
    </row>
    <row r="173" spans="1:25" x14ac:dyDescent="0.25">
      <c r="A173" s="11" t="s">
        <v>87</v>
      </c>
      <c r="C173" s="49"/>
      <c r="D173" s="7"/>
      <c r="E173" s="7"/>
      <c r="F173" s="7"/>
      <c r="G173" s="48"/>
      <c r="I173" s="9"/>
      <c r="J173" s="7"/>
      <c r="K173" s="8"/>
      <c r="M173" s="9"/>
      <c r="N173" s="7"/>
      <c r="O173" s="8"/>
      <c r="Q173" s="9"/>
      <c r="R173" s="7"/>
      <c r="S173" s="8"/>
      <c r="U173" s="9"/>
      <c r="V173" s="7"/>
      <c r="W173" s="8"/>
      <c r="Y173" s="126"/>
    </row>
    <row r="174" spans="1:25" x14ac:dyDescent="0.25">
      <c r="A174" s="11" t="s">
        <v>46</v>
      </c>
      <c r="C174" s="49"/>
      <c r="D174" s="7"/>
      <c r="E174" s="7"/>
      <c r="F174" s="7"/>
      <c r="G174" s="48"/>
      <c r="I174" s="9"/>
      <c r="J174" s="7"/>
      <c r="K174" s="8"/>
      <c r="M174" s="9"/>
      <c r="N174" s="7"/>
      <c r="O174" s="8"/>
      <c r="Q174" s="9"/>
      <c r="R174" s="7"/>
      <c r="S174" s="8"/>
      <c r="U174" s="9"/>
      <c r="V174" s="7"/>
      <c r="W174" s="8"/>
      <c r="Y174" s="126"/>
    </row>
    <row r="175" spans="1:25" x14ac:dyDescent="0.25">
      <c r="A175" s="11" t="s">
        <v>48</v>
      </c>
      <c r="C175" s="47"/>
      <c r="D175" s="7"/>
      <c r="E175" s="7"/>
      <c r="F175" s="7"/>
      <c r="G175" s="48"/>
      <c r="I175" s="9"/>
      <c r="J175" s="7"/>
      <c r="K175" s="8"/>
      <c r="M175" s="9"/>
      <c r="N175" s="7"/>
      <c r="O175" s="8"/>
      <c r="Q175" s="9"/>
      <c r="R175" s="7"/>
      <c r="S175" s="8"/>
      <c r="U175" s="9"/>
      <c r="V175" s="7"/>
      <c r="W175" s="8"/>
      <c r="Y175" s="126"/>
    </row>
    <row r="176" spans="1:25" x14ac:dyDescent="0.25">
      <c r="A176" s="11" t="s">
        <v>56</v>
      </c>
      <c r="C176" s="47"/>
      <c r="D176" s="7"/>
      <c r="E176" s="7"/>
      <c r="F176" s="7"/>
      <c r="G176" s="48"/>
      <c r="I176" s="9"/>
      <c r="J176" s="7"/>
      <c r="K176" s="8"/>
      <c r="M176" s="9"/>
      <c r="N176" s="7"/>
      <c r="O176" s="8"/>
      <c r="Q176" s="9"/>
      <c r="R176" s="7"/>
      <c r="S176" s="8"/>
      <c r="U176" s="9"/>
      <c r="V176" s="7"/>
      <c r="W176" s="8"/>
      <c r="Y176" s="126"/>
    </row>
    <row r="177" spans="1:25" ht="16.5" thickBot="1" x14ac:dyDescent="0.3">
      <c r="A177" s="34" t="s">
        <v>61</v>
      </c>
      <c r="C177" s="50">
        <f>SUM(C161:C176)</f>
        <v>0</v>
      </c>
      <c r="D177" s="50">
        <f t="shared" ref="D177" si="150">SUM(D161:D176)</f>
        <v>0</v>
      </c>
      <c r="E177" s="50">
        <f t="shared" ref="E177" si="151">SUM(E161:E176)</f>
        <v>0</v>
      </c>
      <c r="F177" s="50">
        <f t="shared" ref="F177" si="152">SUM(F161:F176)</f>
        <v>0</v>
      </c>
      <c r="G177" s="50">
        <f t="shared" ref="G177" si="153">SUM(G161:G176)</f>
        <v>0</v>
      </c>
      <c r="H177"/>
      <c r="I177" s="33">
        <f>SUM(I161:I176)</f>
        <v>0</v>
      </c>
      <c r="J177" s="33">
        <f t="shared" ref="J177" si="154">SUM(J161:J176)</f>
        <v>0</v>
      </c>
      <c r="K177" s="33">
        <f t="shared" ref="K177" si="155">SUM(K161:K176)</f>
        <v>0</v>
      </c>
      <c r="L177"/>
      <c r="M177" s="33">
        <f>SUM(M161:M176)</f>
        <v>0</v>
      </c>
      <c r="N177" s="33">
        <f t="shared" ref="N177" si="156">SUM(N161:N176)</f>
        <v>0</v>
      </c>
      <c r="O177" s="33">
        <f t="shared" ref="O177" si="157">SUM(O161:O176)</f>
        <v>0</v>
      </c>
      <c r="P177"/>
      <c r="Q177" s="33">
        <f>SUM(Q161:Q176)</f>
        <v>0</v>
      </c>
      <c r="R177" s="33">
        <f t="shared" ref="R177" si="158">SUM(R161:R176)</f>
        <v>0</v>
      </c>
      <c r="S177" s="33">
        <f t="shared" ref="S177" si="159">SUM(S161:S176)</f>
        <v>0</v>
      </c>
      <c r="T177"/>
      <c r="U177" s="33">
        <f>SUM(U161:U176)</f>
        <v>0</v>
      </c>
      <c r="V177" s="33">
        <f t="shared" ref="V177" si="160">SUM(V161:V176)</f>
        <v>0</v>
      </c>
      <c r="W177" s="33">
        <f t="shared" ref="W177" si="161">SUM(W161:W176)</f>
        <v>0</v>
      </c>
      <c r="Y177" s="126"/>
    </row>
    <row r="180" spans="1:25" ht="15.75" thickBot="1" x14ac:dyDescent="0.3"/>
    <row r="181" spans="1:25" ht="15.75" x14ac:dyDescent="0.25">
      <c r="A181" s="127" t="s">
        <v>0</v>
      </c>
      <c r="C181" s="128" t="s">
        <v>67</v>
      </c>
      <c r="D181" s="129"/>
      <c r="E181" s="129"/>
      <c r="F181" s="129"/>
      <c r="G181" s="130"/>
      <c r="I181" s="123" t="s">
        <v>68</v>
      </c>
      <c r="J181" s="124"/>
      <c r="K181" s="125"/>
      <c r="M181" s="123" t="s">
        <v>69</v>
      </c>
      <c r="N181" s="124"/>
      <c r="O181" s="125"/>
      <c r="Q181" s="123" t="s">
        <v>70</v>
      </c>
      <c r="R181" s="124"/>
      <c r="S181" s="125"/>
      <c r="U181" s="123" t="s">
        <v>57</v>
      </c>
      <c r="V181" s="124"/>
      <c r="W181" s="125"/>
      <c r="Y181" s="126" t="s">
        <v>19</v>
      </c>
    </row>
    <row r="182" spans="1:25" x14ac:dyDescent="0.25">
      <c r="A182" s="127"/>
      <c r="C182" s="43" t="s">
        <v>58</v>
      </c>
      <c r="D182" s="38" t="s">
        <v>59</v>
      </c>
      <c r="E182" s="38" t="s">
        <v>71</v>
      </c>
      <c r="F182" s="38" t="s">
        <v>60</v>
      </c>
      <c r="G182" s="44" t="s">
        <v>61</v>
      </c>
      <c r="I182" s="39" t="s">
        <v>58</v>
      </c>
      <c r="J182" s="38" t="s">
        <v>60</v>
      </c>
      <c r="K182" s="40" t="s">
        <v>61</v>
      </c>
      <c r="M182" s="39" t="s">
        <v>62</v>
      </c>
      <c r="N182" s="38" t="s">
        <v>63</v>
      </c>
      <c r="O182" s="40" t="s">
        <v>61</v>
      </c>
      <c r="Q182" s="39" t="s">
        <v>62</v>
      </c>
      <c r="R182" s="38" t="s">
        <v>63</v>
      </c>
      <c r="S182" s="40" t="s">
        <v>61</v>
      </c>
      <c r="U182" s="39" t="s">
        <v>58</v>
      </c>
      <c r="V182" s="38" t="s">
        <v>60</v>
      </c>
      <c r="W182" s="40" t="s">
        <v>61</v>
      </c>
      <c r="Y182" s="126"/>
    </row>
    <row r="183" spans="1:25" x14ac:dyDescent="0.25">
      <c r="A183" s="5" t="s">
        <v>43</v>
      </c>
      <c r="C183" s="45"/>
      <c r="D183" s="37"/>
      <c r="E183" s="37"/>
      <c r="F183" s="36"/>
      <c r="G183" s="46"/>
      <c r="I183" s="41"/>
      <c r="J183" s="36"/>
      <c r="K183" s="42"/>
      <c r="M183" s="41"/>
      <c r="N183" s="36"/>
      <c r="O183" s="42"/>
      <c r="Q183" s="41"/>
      <c r="R183" s="36"/>
      <c r="S183" s="42"/>
      <c r="U183" s="41"/>
      <c r="V183" s="36"/>
      <c r="W183" s="42"/>
      <c r="Y183" s="126"/>
    </row>
    <row r="184" spans="1:25" x14ac:dyDescent="0.25">
      <c r="A184" s="5" t="s">
        <v>44</v>
      </c>
      <c r="C184" s="47"/>
      <c r="D184" s="7"/>
      <c r="E184" s="7"/>
      <c r="F184" s="10"/>
      <c r="G184" s="48"/>
      <c r="I184" s="9"/>
      <c r="J184" s="10"/>
      <c r="K184" s="8"/>
      <c r="M184" s="9"/>
      <c r="N184" s="10"/>
      <c r="O184" s="8"/>
      <c r="Q184" s="9"/>
      <c r="R184" s="10"/>
      <c r="S184" s="8"/>
      <c r="U184" s="9"/>
      <c r="V184" s="10"/>
      <c r="W184" s="8"/>
      <c r="Y184" s="126"/>
    </row>
    <row r="185" spans="1:25" x14ac:dyDescent="0.25">
      <c r="A185" s="5" t="s">
        <v>45</v>
      </c>
      <c r="C185" s="47"/>
      <c r="D185" s="7"/>
      <c r="E185" s="7"/>
      <c r="F185" s="10"/>
      <c r="G185" s="48"/>
      <c r="I185" s="9"/>
      <c r="J185" s="10"/>
      <c r="K185" s="8"/>
      <c r="M185" s="9"/>
      <c r="N185" s="10"/>
      <c r="O185" s="8"/>
      <c r="Q185" s="9"/>
      <c r="R185" s="10"/>
      <c r="S185" s="8"/>
      <c r="U185" s="9"/>
      <c r="V185" s="10"/>
      <c r="W185" s="8"/>
      <c r="Y185" s="126"/>
    </row>
    <row r="186" spans="1:25" x14ac:dyDescent="0.25">
      <c r="A186" s="5" t="s">
        <v>47</v>
      </c>
      <c r="C186" s="47"/>
      <c r="D186" s="7"/>
      <c r="E186" s="7"/>
      <c r="F186" s="10"/>
      <c r="G186" s="48"/>
      <c r="I186" s="9"/>
      <c r="J186" s="10"/>
      <c r="K186" s="8"/>
      <c r="M186" s="9"/>
      <c r="N186" s="10"/>
      <c r="O186" s="8"/>
      <c r="Q186" s="9"/>
      <c r="R186" s="10"/>
      <c r="S186" s="8"/>
      <c r="U186" s="9"/>
      <c r="V186" s="10"/>
      <c r="W186" s="8"/>
      <c r="Y186" s="126"/>
    </row>
    <row r="187" spans="1:25" x14ac:dyDescent="0.25">
      <c r="A187" s="5" t="s">
        <v>64</v>
      </c>
      <c r="C187" s="47"/>
      <c r="D187" s="7"/>
      <c r="E187" s="7"/>
      <c r="F187" s="10"/>
      <c r="G187" s="48"/>
      <c r="I187" s="9"/>
      <c r="J187" s="10"/>
      <c r="K187" s="8"/>
      <c r="M187" s="9"/>
      <c r="N187" s="10"/>
      <c r="O187" s="8"/>
      <c r="Q187" s="9"/>
      <c r="R187" s="10"/>
      <c r="S187" s="8"/>
      <c r="U187" s="9"/>
      <c r="V187" s="10"/>
      <c r="W187" s="8"/>
      <c r="Y187" s="126"/>
    </row>
    <row r="188" spans="1:25" x14ac:dyDescent="0.25">
      <c r="A188" s="5" t="s">
        <v>50</v>
      </c>
      <c r="C188" s="47"/>
      <c r="D188" s="7"/>
      <c r="E188" s="7"/>
      <c r="F188" s="10"/>
      <c r="G188" s="48"/>
      <c r="I188" s="9"/>
      <c r="J188" s="10"/>
      <c r="K188" s="8"/>
      <c r="M188" s="9"/>
      <c r="N188" s="10"/>
      <c r="O188" s="8"/>
      <c r="Q188" s="9"/>
      <c r="R188" s="10"/>
      <c r="S188" s="8"/>
      <c r="U188" s="9"/>
      <c r="V188" s="10"/>
      <c r="W188" s="8"/>
      <c r="Y188" s="126"/>
    </row>
    <row r="189" spans="1:25" x14ac:dyDescent="0.25">
      <c r="A189" s="5" t="s">
        <v>51</v>
      </c>
      <c r="C189" s="47"/>
      <c r="D189" s="7"/>
      <c r="E189" s="7"/>
      <c r="F189" s="10"/>
      <c r="G189" s="48"/>
      <c r="I189" s="9"/>
      <c r="J189" s="10"/>
      <c r="K189" s="8"/>
      <c r="M189" s="9"/>
      <c r="N189" s="10"/>
      <c r="O189" s="8"/>
      <c r="Q189" s="9"/>
      <c r="R189" s="10"/>
      <c r="S189" s="8"/>
      <c r="U189" s="9"/>
      <c r="V189" s="10"/>
      <c r="W189" s="8"/>
      <c r="Y189" s="126"/>
    </row>
    <row r="190" spans="1:25" x14ac:dyDescent="0.25">
      <c r="A190" s="5" t="s">
        <v>52</v>
      </c>
      <c r="C190" s="47"/>
      <c r="D190" s="7"/>
      <c r="E190" s="7"/>
      <c r="F190" s="10"/>
      <c r="G190" s="48"/>
      <c r="I190" s="9"/>
      <c r="J190" s="10"/>
      <c r="K190" s="8"/>
      <c r="M190" s="9"/>
      <c r="N190" s="10"/>
      <c r="O190" s="8"/>
      <c r="Q190" s="9"/>
      <c r="R190" s="10"/>
      <c r="S190" s="8"/>
      <c r="U190" s="9"/>
      <c r="V190" s="10"/>
      <c r="W190" s="8"/>
      <c r="Y190" s="126"/>
    </row>
    <row r="191" spans="1:25" x14ac:dyDescent="0.25">
      <c r="A191" s="5" t="s">
        <v>53</v>
      </c>
      <c r="C191" s="47"/>
      <c r="D191" s="7"/>
      <c r="E191" s="7"/>
      <c r="F191" s="10"/>
      <c r="G191" s="48"/>
      <c r="I191" s="9"/>
      <c r="J191" s="10"/>
      <c r="K191" s="8"/>
      <c r="M191" s="9"/>
      <c r="N191" s="10"/>
      <c r="O191" s="8"/>
      <c r="Q191" s="9"/>
      <c r="R191" s="10"/>
      <c r="S191" s="8"/>
      <c r="U191" s="9"/>
      <c r="V191" s="10"/>
      <c r="W191" s="8"/>
      <c r="Y191" s="126"/>
    </row>
    <row r="192" spans="1:25" x14ac:dyDescent="0.25">
      <c r="A192" s="5" t="s">
        <v>54</v>
      </c>
      <c r="C192" s="47"/>
      <c r="D192" s="7"/>
      <c r="E192" s="7"/>
      <c r="F192" s="10"/>
      <c r="G192" s="48"/>
      <c r="I192" s="9"/>
      <c r="J192" s="10"/>
      <c r="K192" s="8"/>
      <c r="M192" s="9"/>
      <c r="N192" s="10"/>
      <c r="O192" s="8"/>
      <c r="Q192" s="9"/>
      <c r="R192" s="10"/>
      <c r="S192" s="8"/>
      <c r="U192" s="9"/>
      <c r="V192" s="10"/>
      <c r="W192" s="8"/>
      <c r="Y192" s="126"/>
    </row>
    <row r="193" spans="1:25" x14ac:dyDescent="0.25">
      <c r="A193" s="11" t="s">
        <v>55</v>
      </c>
      <c r="C193" s="47"/>
      <c r="D193" s="7"/>
      <c r="E193" s="7"/>
      <c r="F193" s="10"/>
      <c r="G193" s="48"/>
      <c r="I193" s="9"/>
      <c r="J193" s="10"/>
      <c r="K193" s="8"/>
      <c r="M193" s="9"/>
      <c r="N193" s="10"/>
      <c r="O193" s="8"/>
      <c r="Q193" s="9"/>
      <c r="R193" s="10"/>
      <c r="S193" s="8"/>
      <c r="U193" s="9"/>
      <c r="V193" s="10"/>
      <c r="W193" s="8"/>
      <c r="Y193" s="126"/>
    </row>
    <row r="194" spans="1:25" x14ac:dyDescent="0.25">
      <c r="A194" s="11" t="s">
        <v>49</v>
      </c>
      <c r="C194" s="49"/>
      <c r="D194" s="7"/>
      <c r="E194" s="7"/>
      <c r="F194" s="7"/>
      <c r="G194" s="48"/>
      <c r="I194" s="9"/>
      <c r="J194" s="7"/>
      <c r="K194" s="8"/>
      <c r="M194" s="9"/>
      <c r="N194" s="7"/>
      <c r="O194" s="8"/>
      <c r="Q194" s="9"/>
      <c r="R194" s="7"/>
      <c r="S194" s="8"/>
      <c r="U194" s="9"/>
      <c r="V194" s="7"/>
      <c r="W194" s="8"/>
      <c r="Y194" s="126"/>
    </row>
    <row r="195" spans="1:25" x14ac:dyDescent="0.25">
      <c r="A195" s="11" t="s">
        <v>87</v>
      </c>
      <c r="C195" s="49"/>
      <c r="D195" s="7"/>
      <c r="E195" s="7"/>
      <c r="F195" s="7"/>
      <c r="G195" s="48"/>
      <c r="I195" s="9"/>
      <c r="J195" s="7"/>
      <c r="K195" s="8"/>
      <c r="M195" s="9"/>
      <c r="N195" s="7"/>
      <c r="O195" s="8"/>
      <c r="Q195" s="9"/>
      <c r="R195" s="7"/>
      <c r="S195" s="8"/>
      <c r="U195" s="9"/>
      <c r="V195" s="7"/>
      <c r="W195" s="8"/>
      <c r="Y195" s="126"/>
    </row>
    <row r="196" spans="1:25" x14ac:dyDescent="0.25">
      <c r="A196" s="11" t="s">
        <v>46</v>
      </c>
      <c r="C196" s="49"/>
      <c r="D196" s="7"/>
      <c r="E196" s="7"/>
      <c r="F196" s="7"/>
      <c r="G196" s="48"/>
      <c r="I196" s="9"/>
      <c r="J196" s="7"/>
      <c r="K196" s="8"/>
      <c r="M196" s="9"/>
      <c r="N196" s="7"/>
      <c r="O196" s="8"/>
      <c r="Q196" s="9"/>
      <c r="R196" s="7"/>
      <c r="S196" s="8"/>
      <c r="U196" s="9"/>
      <c r="V196" s="7"/>
      <c r="W196" s="8"/>
      <c r="Y196" s="126"/>
    </row>
    <row r="197" spans="1:25" x14ac:dyDescent="0.25">
      <c r="A197" s="11" t="s">
        <v>48</v>
      </c>
      <c r="C197" s="47"/>
      <c r="D197" s="7"/>
      <c r="E197" s="7"/>
      <c r="F197" s="7"/>
      <c r="G197" s="48"/>
      <c r="I197" s="9"/>
      <c r="J197" s="7"/>
      <c r="K197" s="8"/>
      <c r="M197" s="9"/>
      <c r="N197" s="7"/>
      <c r="O197" s="8"/>
      <c r="Q197" s="9"/>
      <c r="R197" s="7"/>
      <c r="S197" s="8"/>
      <c r="U197" s="9"/>
      <c r="V197" s="7"/>
      <c r="W197" s="8"/>
      <c r="Y197" s="126"/>
    </row>
    <row r="198" spans="1:25" x14ac:dyDescent="0.25">
      <c r="A198" s="11" t="s">
        <v>56</v>
      </c>
      <c r="C198" s="47"/>
      <c r="D198" s="7"/>
      <c r="E198" s="7"/>
      <c r="F198" s="7"/>
      <c r="G198" s="48"/>
      <c r="I198" s="9"/>
      <c r="J198" s="7"/>
      <c r="K198" s="8"/>
      <c r="M198" s="9"/>
      <c r="N198" s="7"/>
      <c r="O198" s="8"/>
      <c r="Q198" s="9"/>
      <c r="R198" s="7"/>
      <c r="S198" s="8"/>
      <c r="U198" s="9"/>
      <c r="V198" s="7"/>
      <c r="W198" s="8"/>
      <c r="Y198" s="126"/>
    </row>
    <row r="199" spans="1:25" ht="16.5" thickBot="1" x14ac:dyDescent="0.3">
      <c r="A199" s="34" t="s">
        <v>61</v>
      </c>
      <c r="C199" s="50">
        <f>SUM(C183:C198)</f>
        <v>0</v>
      </c>
      <c r="D199" s="50">
        <f t="shared" ref="D199" si="162">SUM(D183:D198)</f>
        <v>0</v>
      </c>
      <c r="E199" s="50">
        <f t="shared" ref="E199" si="163">SUM(E183:E198)</f>
        <v>0</v>
      </c>
      <c r="F199" s="50">
        <f t="shared" ref="F199" si="164">SUM(F183:F198)</f>
        <v>0</v>
      </c>
      <c r="G199" s="50">
        <f t="shared" ref="G199" si="165">SUM(G183:G198)</f>
        <v>0</v>
      </c>
      <c r="H199"/>
      <c r="I199" s="33">
        <f>SUM(I183:I198)</f>
        <v>0</v>
      </c>
      <c r="J199" s="33">
        <f t="shared" ref="J199" si="166">SUM(J183:J198)</f>
        <v>0</v>
      </c>
      <c r="K199" s="33">
        <f t="shared" ref="K199" si="167">SUM(K183:K198)</f>
        <v>0</v>
      </c>
      <c r="L199"/>
      <c r="M199" s="33">
        <f>SUM(M183:M198)</f>
        <v>0</v>
      </c>
      <c r="N199" s="33">
        <f t="shared" ref="N199" si="168">SUM(N183:N198)</f>
        <v>0</v>
      </c>
      <c r="O199" s="33">
        <f t="shared" ref="O199" si="169">SUM(O183:O198)</f>
        <v>0</v>
      </c>
      <c r="P199"/>
      <c r="Q199" s="33">
        <f>SUM(Q183:Q198)</f>
        <v>0</v>
      </c>
      <c r="R199" s="33">
        <f t="shared" ref="R199" si="170">SUM(R183:R198)</f>
        <v>0</v>
      </c>
      <c r="S199" s="33">
        <f t="shared" ref="S199" si="171">SUM(S183:S198)</f>
        <v>0</v>
      </c>
      <c r="T199"/>
      <c r="U199" s="33">
        <f>SUM(U183:U198)</f>
        <v>0</v>
      </c>
      <c r="V199" s="33">
        <f t="shared" ref="V199" si="172">SUM(V183:V198)</f>
        <v>0</v>
      </c>
      <c r="W199" s="33">
        <f t="shared" ref="W199" si="173">SUM(W183:W198)</f>
        <v>0</v>
      </c>
      <c r="Y199" s="126"/>
    </row>
    <row r="202" spans="1:25" ht="15.75" thickBot="1" x14ac:dyDescent="0.3"/>
    <row r="203" spans="1:25" ht="15.75" x14ac:dyDescent="0.25">
      <c r="A203" s="127" t="s">
        <v>0</v>
      </c>
      <c r="C203" s="128" t="s">
        <v>67</v>
      </c>
      <c r="D203" s="129"/>
      <c r="E203" s="129"/>
      <c r="F203" s="129"/>
      <c r="G203" s="130"/>
      <c r="I203" s="123" t="s">
        <v>68</v>
      </c>
      <c r="J203" s="124"/>
      <c r="K203" s="125"/>
      <c r="M203" s="123" t="s">
        <v>69</v>
      </c>
      <c r="N203" s="124"/>
      <c r="O203" s="125"/>
      <c r="Q203" s="123" t="s">
        <v>70</v>
      </c>
      <c r="R203" s="124"/>
      <c r="S203" s="125"/>
      <c r="U203" s="123" t="s">
        <v>57</v>
      </c>
      <c r="V203" s="124"/>
      <c r="W203" s="125"/>
      <c r="Y203" s="126" t="s">
        <v>20</v>
      </c>
    </row>
    <row r="204" spans="1:25" x14ac:dyDescent="0.25">
      <c r="A204" s="127"/>
      <c r="C204" s="43" t="s">
        <v>58</v>
      </c>
      <c r="D204" s="38" t="s">
        <v>59</v>
      </c>
      <c r="E204" s="38" t="s">
        <v>71</v>
      </c>
      <c r="F204" s="38" t="s">
        <v>60</v>
      </c>
      <c r="G204" s="44" t="s">
        <v>61</v>
      </c>
      <c r="I204" s="39" t="s">
        <v>58</v>
      </c>
      <c r="J204" s="38" t="s">
        <v>60</v>
      </c>
      <c r="K204" s="40" t="s">
        <v>61</v>
      </c>
      <c r="M204" s="39" t="s">
        <v>62</v>
      </c>
      <c r="N204" s="38" t="s">
        <v>63</v>
      </c>
      <c r="O204" s="40" t="s">
        <v>61</v>
      </c>
      <c r="Q204" s="39" t="s">
        <v>62</v>
      </c>
      <c r="R204" s="38" t="s">
        <v>63</v>
      </c>
      <c r="S204" s="40" t="s">
        <v>61</v>
      </c>
      <c r="U204" s="39" t="s">
        <v>58</v>
      </c>
      <c r="V204" s="38" t="s">
        <v>60</v>
      </c>
      <c r="W204" s="40" t="s">
        <v>61</v>
      </c>
      <c r="Y204" s="126"/>
    </row>
    <row r="205" spans="1:25" x14ac:dyDescent="0.25">
      <c r="A205" s="5" t="s">
        <v>43</v>
      </c>
      <c r="C205" s="45"/>
      <c r="D205" s="37"/>
      <c r="E205" s="37"/>
      <c r="F205" s="36"/>
      <c r="G205" s="46"/>
      <c r="I205" s="41"/>
      <c r="J205" s="36"/>
      <c r="K205" s="42"/>
      <c r="M205" s="41"/>
      <c r="N205" s="36"/>
      <c r="O205" s="42"/>
      <c r="Q205" s="41"/>
      <c r="R205" s="36"/>
      <c r="S205" s="42"/>
      <c r="U205" s="41"/>
      <c r="V205" s="36"/>
      <c r="W205" s="42"/>
      <c r="Y205" s="126"/>
    </row>
    <row r="206" spans="1:25" x14ac:dyDescent="0.25">
      <c r="A206" s="5" t="s">
        <v>44</v>
      </c>
      <c r="C206" s="47"/>
      <c r="D206" s="7"/>
      <c r="E206" s="7"/>
      <c r="F206" s="10"/>
      <c r="G206" s="48"/>
      <c r="I206" s="9"/>
      <c r="J206" s="10"/>
      <c r="K206" s="8"/>
      <c r="M206" s="9"/>
      <c r="N206" s="10"/>
      <c r="O206" s="8"/>
      <c r="Q206" s="9"/>
      <c r="R206" s="10"/>
      <c r="S206" s="8"/>
      <c r="U206" s="9"/>
      <c r="V206" s="10"/>
      <c r="W206" s="8"/>
      <c r="Y206" s="126"/>
    </row>
    <row r="207" spans="1:25" x14ac:dyDescent="0.25">
      <c r="A207" s="5" t="s">
        <v>45</v>
      </c>
      <c r="C207" s="47"/>
      <c r="D207" s="7"/>
      <c r="E207" s="7"/>
      <c r="F207" s="10"/>
      <c r="G207" s="48"/>
      <c r="I207" s="9"/>
      <c r="J207" s="10"/>
      <c r="K207" s="8"/>
      <c r="M207" s="9"/>
      <c r="N207" s="10"/>
      <c r="O207" s="8"/>
      <c r="Q207" s="9"/>
      <c r="R207" s="10"/>
      <c r="S207" s="8"/>
      <c r="U207" s="9"/>
      <c r="V207" s="10"/>
      <c r="W207" s="8"/>
      <c r="Y207" s="126"/>
    </row>
    <row r="208" spans="1:25" x14ac:dyDescent="0.25">
      <c r="A208" s="5" t="s">
        <v>47</v>
      </c>
      <c r="C208" s="47"/>
      <c r="D208" s="7"/>
      <c r="E208" s="7"/>
      <c r="F208" s="10"/>
      <c r="G208" s="48"/>
      <c r="I208" s="9"/>
      <c r="J208" s="10"/>
      <c r="K208" s="8"/>
      <c r="M208" s="9"/>
      <c r="N208" s="10"/>
      <c r="O208" s="8"/>
      <c r="Q208" s="9"/>
      <c r="R208" s="10"/>
      <c r="S208" s="8"/>
      <c r="U208" s="9"/>
      <c r="V208" s="10"/>
      <c r="W208" s="8"/>
      <c r="Y208" s="126"/>
    </row>
    <row r="209" spans="1:25" x14ac:dyDescent="0.25">
      <c r="A209" s="5" t="s">
        <v>64</v>
      </c>
      <c r="C209" s="47"/>
      <c r="D209" s="7"/>
      <c r="E209" s="7"/>
      <c r="F209" s="10"/>
      <c r="G209" s="48"/>
      <c r="I209" s="9"/>
      <c r="J209" s="10"/>
      <c r="K209" s="8"/>
      <c r="M209" s="9"/>
      <c r="N209" s="10"/>
      <c r="O209" s="8"/>
      <c r="Q209" s="9"/>
      <c r="R209" s="10"/>
      <c r="S209" s="8"/>
      <c r="U209" s="9"/>
      <c r="V209" s="10"/>
      <c r="W209" s="8"/>
      <c r="Y209" s="126"/>
    </row>
    <row r="210" spans="1:25" x14ac:dyDescent="0.25">
      <c r="A210" s="5" t="s">
        <v>50</v>
      </c>
      <c r="C210" s="47"/>
      <c r="D210" s="7"/>
      <c r="E210" s="7"/>
      <c r="F210" s="10"/>
      <c r="G210" s="48"/>
      <c r="I210" s="9"/>
      <c r="J210" s="10"/>
      <c r="K210" s="8"/>
      <c r="M210" s="9"/>
      <c r="N210" s="10"/>
      <c r="O210" s="8"/>
      <c r="Q210" s="9"/>
      <c r="R210" s="10"/>
      <c r="S210" s="8"/>
      <c r="U210" s="9"/>
      <c r="V210" s="10"/>
      <c r="W210" s="8"/>
      <c r="Y210" s="126"/>
    </row>
    <row r="211" spans="1:25" x14ac:dyDescent="0.25">
      <c r="A211" s="5" t="s">
        <v>51</v>
      </c>
      <c r="C211" s="47"/>
      <c r="D211" s="7"/>
      <c r="E211" s="7"/>
      <c r="F211" s="10"/>
      <c r="G211" s="48"/>
      <c r="I211" s="9"/>
      <c r="J211" s="10"/>
      <c r="K211" s="8"/>
      <c r="M211" s="9"/>
      <c r="N211" s="10"/>
      <c r="O211" s="8"/>
      <c r="Q211" s="9"/>
      <c r="R211" s="10"/>
      <c r="S211" s="8"/>
      <c r="U211" s="9"/>
      <c r="V211" s="10"/>
      <c r="W211" s="8"/>
      <c r="Y211" s="126"/>
    </row>
    <row r="212" spans="1:25" x14ac:dyDescent="0.25">
      <c r="A212" s="5" t="s">
        <v>52</v>
      </c>
      <c r="C212" s="47"/>
      <c r="D212" s="7"/>
      <c r="E212" s="7"/>
      <c r="F212" s="10"/>
      <c r="G212" s="48"/>
      <c r="I212" s="9"/>
      <c r="J212" s="10"/>
      <c r="K212" s="8"/>
      <c r="M212" s="9"/>
      <c r="N212" s="10"/>
      <c r="O212" s="8"/>
      <c r="Q212" s="9"/>
      <c r="R212" s="10"/>
      <c r="S212" s="8"/>
      <c r="U212" s="9"/>
      <c r="V212" s="10"/>
      <c r="W212" s="8"/>
      <c r="Y212" s="126"/>
    </row>
    <row r="213" spans="1:25" x14ac:dyDescent="0.25">
      <c r="A213" s="5" t="s">
        <v>53</v>
      </c>
      <c r="C213" s="47"/>
      <c r="D213" s="7"/>
      <c r="E213" s="7"/>
      <c r="F213" s="10"/>
      <c r="G213" s="48"/>
      <c r="I213" s="9"/>
      <c r="J213" s="10"/>
      <c r="K213" s="8"/>
      <c r="M213" s="9"/>
      <c r="N213" s="10"/>
      <c r="O213" s="8"/>
      <c r="Q213" s="9"/>
      <c r="R213" s="10"/>
      <c r="S213" s="8"/>
      <c r="U213" s="9"/>
      <c r="V213" s="10"/>
      <c r="W213" s="8"/>
      <c r="Y213" s="126"/>
    </row>
    <row r="214" spans="1:25" x14ac:dyDescent="0.25">
      <c r="A214" s="5" t="s">
        <v>54</v>
      </c>
      <c r="C214" s="47"/>
      <c r="D214" s="7"/>
      <c r="E214" s="7"/>
      <c r="F214" s="10"/>
      <c r="G214" s="48"/>
      <c r="I214" s="9"/>
      <c r="J214" s="10"/>
      <c r="K214" s="8"/>
      <c r="M214" s="9"/>
      <c r="N214" s="10"/>
      <c r="O214" s="8"/>
      <c r="Q214" s="9"/>
      <c r="R214" s="10"/>
      <c r="S214" s="8"/>
      <c r="U214" s="9"/>
      <c r="V214" s="10"/>
      <c r="W214" s="8"/>
      <c r="Y214" s="126"/>
    </row>
    <row r="215" spans="1:25" x14ac:dyDescent="0.25">
      <c r="A215" s="11" t="s">
        <v>55</v>
      </c>
      <c r="C215" s="47"/>
      <c r="D215" s="7"/>
      <c r="E215" s="7"/>
      <c r="F215" s="10"/>
      <c r="G215" s="48"/>
      <c r="I215" s="9"/>
      <c r="J215" s="10"/>
      <c r="K215" s="8"/>
      <c r="M215" s="9"/>
      <c r="N215" s="10"/>
      <c r="O215" s="8"/>
      <c r="Q215" s="9"/>
      <c r="R215" s="10"/>
      <c r="S215" s="8"/>
      <c r="U215" s="9"/>
      <c r="V215" s="10"/>
      <c r="W215" s="8"/>
      <c r="Y215" s="126"/>
    </row>
    <row r="216" spans="1:25" x14ac:dyDescent="0.25">
      <c r="A216" s="11" t="s">
        <v>49</v>
      </c>
      <c r="C216" s="49"/>
      <c r="D216" s="7"/>
      <c r="E216" s="7"/>
      <c r="F216" s="7"/>
      <c r="G216" s="48"/>
      <c r="I216" s="9"/>
      <c r="J216" s="7"/>
      <c r="K216" s="8"/>
      <c r="M216" s="9"/>
      <c r="N216" s="7"/>
      <c r="O216" s="8"/>
      <c r="Q216" s="9"/>
      <c r="R216" s="7"/>
      <c r="S216" s="8"/>
      <c r="U216" s="9"/>
      <c r="V216" s="7"/>
      <c r="W216" s="8"/>
      <c r="Y216" s="126"/>
    </row>
    <row r="217" spans="1:25" x14ac:dyDescent="0.25">
      <c r="A217" s="11" t="s">
        <v>87</v>
      </c>
      <c r="C217" s="49"/>
      <c r="D217" s="7"/>
      <c r="E217" s="7"/>
      <c r="F217" s="7"/>
      <c r="G217" s="48"/>
      <c r="I217" s="9"/>
      <c r="J217" s="7"/>
      <c r="K217" s="8"/>
      <c r="M217" s="9"/>
      <c r="N217" s="7"/>
      <c r="O217" s="8"/>
      <c r="Q217" s="9"/>
      <c r="R217" s="7"/>
      <c r="S217" s="8"/>
      <c r="U217" s="9"/>
      <c r="V217" s="7"/>
      <c r="W217" s="8"/>
      <c r="Y217" s="126"/>
    </row>
    <row r="218" spans="1:25" x14ac:dyDescent="0.25">
      <c r="A218" s="11" t="s">
        <v>46</v>
      </c>
      <c r="C218" s="49"/>
      <c r="D218" s="7"/>
      <c r="E218" s="7"/>
      <c r="F218" s="7"/>
      <c r="G218" s="48"/>
      <c r="I218" s="9"/>
      <c r="J218" s="7"/>
      <c r="K218" s="8"/>
      <c r="M218" s="9"/>
      <c r="N218" s="7"/>
      <c r="O218" s="8"/>
      <c r="Q218" s="9"/>
      <c r="R218" s="7"/>
      <c r="S218" s="8"/>
      <c r="U218" s="9"/>
      <c r="V218" s="7"/>
      <c r="W218" s="8"/>
      <c r="Y218" s="126"/>
    </row>
    <row r="219" spans="1:25" x14ac:dyDescent="0.25">
      <c r="A219" s="11" t="s">
        <v>48</v>
      </c>
      <c r="C219" s="47"/>
      <c r="D219" s="7"/>
      <c r="E219" s="7"/>
      <c r="F219" s="7"/>
      <c r="G219" s="48"/>
      <c r="I219" s="9"/>
      <c r="J219" s="7"/>
      <c r="K219" s="8"/>
      <c r="M219" s="9"/>
      <c r="N219" s="7"/>
      <c r="O219" s="8"/>
      <c r="Q219" s="9"/>
      <c r="R219" s="7"/>
      <c r="S219" s="8"/>
      <c r="U219" s="9"/>
      <c r="V219" s="7"/>
      <c r="W219" s="8"/>
      <c r="Y219" s="126"/>
    </row>
    <row r="220" spans="1:25" x14ac:dyDescent="0.25">
      <c r="A220" s="11" t="s">
        <v>56</v>
      </c>
      <c r="C220" s="47"/>
      <c r="D220" s="7"/>
      <c r="E220" s="7"/>
      <c r="F220" s="7"/>
      <c r="G220" s="48"/>
      <c r="I220" s="9"/>
      <c r="J220" s="7"/>
      <c r="K220" s="8"/>
      <c r="M220" s="9"/>
      <c r="N220" s="7"/>
      <c r="O220" s="8"/>
      <c r="Q220" s="9"/>
      <c r="R220" s="7"/>
      <c r="S220" s="8"/>
      <c r="U220" s="9"/>
      <c r="V220" s="7"/>
      <c r="W220" s="8"/>
      <c r="Y220" s="126"/>
    </row>
    <row r="221" spans="1:25" ht="16.5" thickBot="1" x14ac:dyDescent="0.3">
      <c r="A221" s="34" t="s">
        <v>61</v>
      </c>
      <c r="C221" s="50">
        <f>SUM(C205:C220)</f>
        <v>0</v>
      </c>
      <c r="D221" s="50">
        <f t="shared" ref="D221" si="174">SUM(D205:D220)</f>
        <v>0</v>
      </c>
      <c r="E221" s="50">
        <f t="shared" ref="E221" si="175">SUM(E205:E220)</f>
        <v>0</v>
      </c>
      <c r="F221" s="50">
        <f t="shared" ref="F221" si="176">SUM(F205:F220)</f>
        <v>0</v>
      </c>
      <c r="G221" s="50">
        <f t="shared" ref="G221" si="177">SUM(G205:G220)</f>
        <v>0</v>
      </c>
      <c r="H221"/>
      <c r="I221" s="33">
        <f>SUM(I205:I220)</f>
        <v>0</v>
      </c>
      <c r="J221" s="33">
        <f t="shared" ref="J221" si="178">SUM(J205:J220)</f>
        <v>0</v>
      </c>
      <c r="K221" s="33">
        <f t="shared" ref="K221" si="179">SUM(K205:K220)</f>
        <v>0</v>
      </c>
      <c r="L221"/>
      <c r="M221" s="33">
        <f>SUM(M205:M220)</f>
        <v>0</v>
      </c>
      <c r="N221" s="33">
        <f t="shared" ref="N221" si="180">SUM(N205:N220)</f>
        <v>0</v>
      </c>
      <c r="O221" s="33">
        <f t="shared" ref="O221" si="181">SUM(O205:O220)</f>
        <v>0</v>
      </c>
      <c r="P221"/>
      <c r="Q221" s="33">
        <f>SUM(Q205:Q220)</f>
        <v>0</v>
      </c>
      <c r="R221" s="33">
        <f t="shared" ref="R221" si="182">SUM(R205:R220)</f>
        <v>0</v>
      </c>
      <c r="S221" s="33">
        <f t="shared" ref="S221" si="183">SUM(S205:S220)</f>
        <v>0</v>
      </c>
      <c r="T221"/>
      <c r="U221" s="33">
        <f>SUM(U205:U220)</f>
        <v>0</v>
      </c>
      <c r="V221" s="33">
        <f t="shared" ref="V221" si="184">SUM(V205:V220)</f>
        <v>0</v>
      </c>
      <c r="W221" s="33">
        <f t="shared" ref="W221" si="185">SUM(W205:W220)</f>
        <v>0</v>
      </c>
      <c r="Y221" s="126"/>
    </row>
    <row r="224" spans="1:25" ht="15.75" thickBot="1" x14ac:dyDescent="0.3"/>
    <row r="225" spans="1:25" ht="15.75" x14ac:dyDescent="0.25">
      <c r="A225" s="127" t="s">
        <v>0</v>
      </c>
      <c r="C225" s="128" t="s">
        <v>67</v>
      </c>
      <c r="D225" s="129"/>
      <c r="E225" s="129"/>
      <c r="F225" s="129"/>
      <c r="G225" s="130"/>
      <c r="I225" s="123" t="s">
        <v>68</v>
      </c>
      <c r="J225" s="124"/>
      <c r="K225" s="125"/>
      <c r="M225" s="123" t="s">
        <v>69</v>
      </c>
      <c r="N225" s="124"/>
      <c r="O225" s="125"/>
      <c r="Q225" s="123" t="s">
        <v>70</v>
      </c>
      <c r="R225" s="124"/>
      <c r="S225" s="125"/>
      <c r="U225" s="123" t="s">
        <v>57</v>
      </c>
      <c r="V225" s="124"/>
      <c r="W225" s="125"/>
      <c r="Y225" s="126" t="s">
        <v>21</v>
      </c>
    </row>
    <row r="226" spans="1:25" x14ac:dyDescent="0.25">
      <c r="A226" s="127"/>
      <c r="C226" s="43" t="s">
        <v>58</v>
      </c>
      <c r="D226" s="38" t="s">
        <v>59</v>
      </c>
      <c r="E226" s="38" t="s">
        <v>71</v>
      </c>
      <c r="F226" s="38" t="s">
        <v>60</v>
      </c>
      <c r="G226" s="44" t="s">
        <v>61</v>
      </c>
      <c r="I226" s="39" t="s">
        <v>58</v>
      </c>
      <c r="J226" s="38" t="s">
        <v>60</v>
      </c>
      <c r="K226" s="40" t="s">
        <v>61</v>
      </c>
      <c r="M226" s="39" t="s">
        <v>62</v>
      </c>
      <c r="N226" s="38" t="s">
        <v>63</v>
      </c>
      <c r="O226" s="40" t="s">
        <v>61</v>
      </c>
      <c r="Q226" s="39" t="s">
        <v>62</v>
      </c>
      <c r="R226" s="38" t="s">
        <v>63</v>
      </c>
      <c r="S226" s="40" t="s">
        <v>61</v>
      </c>
      <c r="U226" s="39" t="s">
        <v>58</v>
      </c>
      <c r="V226" s="38" t="s">
        <v>60</v>
      </c>
      <c r="W226" s="40" t="s">
        <v>61</v>
      </c>
      <c r="Y226" s="126"/>
    </row>
    <row r="227" spans="1:25" x14ac:dyDescent="0.25">
      <c r="A227" s="5" t="s">
        <v>43</v>
      </c>
      <c r="C227" s="45"/>
      <c r="D227" s="37"/>
      <c r="E227" s="37"/>
      <c r="F227" s="36"/>
      <c r="G227" s="46"/>
      <c r="I227" s="41"/>
      <c r="J227" s="36"/>
      <c r="K227" s="42"/>
      <c r="M227" s="41"/>
      <c r="N227" s="36"/>
      <c r="O227" s="42"/>
      <c r="Q227" s="41"/>
      <c r="R227" s="36"/>
      <c r="S227" s="42"/>
      <c r="U227" s="41"/>
      <c r="V227" s="36"/>
      <c r="W227" s="42"/>
      <c r="Y227" s="126"/>
    </row>
    <row r="228" spans="1:25" x14ac:dyDescent="0.25">
      <c r="A228" s="5" t="s">
        <v>44</v>
      </c>
      <c r="C228" s="47"/>
      <c r="D228" s="7"/>
      <c r="E228" s="7"/>
      <c r="F228" s="10"/>
      <c r="G228" s="48"/>
      <c r="I228" s="9"/>
      <c r="J228" s="10"/>
      <c r="K228" s="8"/>
      <c r="M228" s="9"/>
      <c r="N228" s="10"/>
      <c r="O228" s="8"/>
      <c r="Q228" s="9"/>
      <c r="R228" s="10"/>
      <c r="S228" s="8"/>
      <c r="U228" s="9"/>
      <c r="V228" s="10"/>
      <c r="W228" s="8"/>
      <c r="Y228" s="126"/>
    </row>
    <row r="229" spans="1:25" x14ac:dyDescent="0.25">
      <c r="A229" s="5" t="s">
        <v>45</v>
      </c>
      <c r="C229" s="47"/>
      <c r="D229" s="7"/>
      <c r="E229" s="7"/>
      <c r="F229" s="10"/>
      <c r="G229" s="48"/>
      <c r="I229" s="9"/>
      <c r="J229" s="10"/>
      <c r="K229" s="8"/>
      <c r="M229" s="9"/>
      <c r="N229" s="10"/>
      <c r="O229" s="8"/>
      <c r="Q229" s="9"/>
      <c r="R229" s="10"/>
      <c r="S229" s="8"/>
      <c r="U229" s="9"/>
      <c r="V229" s="10"/>
      <c r="W229" s="8"/>
      <c r="Y229" s="126"/>
    </row>
    <row r="230" spans="1:25" x14ac:dyDescent="0.25">
      <c r="A230" s="5" t="s">
        <v>47</v>
      </c>
      <c r="C230" s="47"/>
      <c r="D230" s="7"/>
      <c r="E230" s="7"/>
      <c r="F230" s="10"/>
      <c r="G230" s="48"/>
      <c r="I230" s="9"/>
      <c r="J230" s="10"/>
      <c r="K230" s="8"/>
      <c r="M230" s="9"/>
      <c r="N230" s="10"/>
      <c r="O230" s="8"/>
      <c r="Q230" s="9"/>
      <c r="R230" s="10"/>
      <c r="S230" s="8"/>
      <c r="U230" s="9"/>
      <c r="V230" s="10"/>
      <c r="W230" s="8"/>
      <c r="Y230" s="126"/>
    </row>
    <row r="231" spans="1:25" x14ac:dyDescent="0.25">
      <c r="A231" s="5" t="s">
        <v>64</v>
      </c>
      <c r="C231" s="47"/>
      <c r="D231" s="7"/>
      <c r="E231" s="7"/>
      <c r="F231" s="10"/>
      <c r="G231" s="48"/>
      <c r="I231" s="9"/>
      <c r="J231" s="10"/>
      <c r="K231" s="8"/>
      <c r="M231" s="9"/>
      <c r="N231" s="10"/>
      <c r="O231" s="8"/>
      <c r="Q231" s="9"/>
      <c r="R231" s="10"/>
      <c r="S231" s="8"/>
      <c r="U231" s="9"/>
      <c r="V231" s="10"/>
      <c r="W231" s="8"/>
      <c r="Y231" s="126"/>
    </row>
    <row r="232" spans="1:25" x14ac:dyDescent="0.25">
      <c r="A232" s="5" t="s">
        <v>50</v>
      </c>
      <c r="C232" s="47"/>
      <c r="D232" s="7"/>
      <c r="E232" s="7"/>
      <c r="F232" s="10"/>
      <c r="G232" s="48"/>
      <c r="I232" s="9"/>
      <c r="J232" s="10"/>
      <c r="K232" s="8"/>
      <c r="M232" s="9"/>
      <c r="N232" s="10"/>
      <c r="O232" s="8"/>
      <c r="Q232" s="9"/>
      <c r="R232" s="10"/>
      <c r="S232" s="8"/>
      <c r="U232" s="9"/>
      <c r="V232" s="10"/>
      <c r="W232" s="8"/>
      <c r="Y232" s="126"/>
    </row>
    <row r="233" spans="1:25" x14ac:dyDescent="0.25">
      <c r="A233" s="5" t="s">
        <v>51</v>
      </c>
      <c r="C233" s="47"/>
      <c r="D233" s="7"/>
      <c r="E233" s="7"/>
      <c r="F233" s="10"/>
      <c r="G233" s="48"/>
      <c r="I233" s="9"/>
      <c r="J233" s="10"/>
      <c r="K233" s="8"/>
      <c r="M233" s="9"/>
      <c r="N233" s="10"/>
      <c r="O233" s="8"/>
      <c r="Q233" s="9"/>
      <c r="R233" s="10"/>
      <c r="S233" s="8"/>
      <c r="U233" s="9"/>
      <c r="V233" s="10"/>
      <c r="W233" s="8"/>
      <c r="Y233" s="126"/>
    </row>
    <row r="234" spans="1:25" x14ac:dyDescent="0.25">
      <c r="A234" s="5" t="s">
        <v>52</v>
      </c>
      <c r="C234" s="47"/>
      <c r="D234" s="7"/>
      <c r="E234" s="7"/>
      <c r="F234" s="10"/>
      <c r="G234" s="48"/>
      <c r="I234" s="9"/>
      <c r="J234" s="10"/>
      <c r="K234" s="8"/>
      <c r="M234" s="9"/>
      <c r="N234" s="10"/>
      <c r="O234" s="8"/>
      <c r="Q234" s="9"/>
      <c r="R234" s="10"/>
      <c r="S234" s="8"/>
      <c r="U234" s="9"/>
      <c r="V234" s="10"/>
      <c r="W234" s="8"/>
      <c r="Y234" s="126"/>
    </row>
    <row r="235" spans="1:25" x14ac:dyDescent="0.25">
      <c r="A235" s="5" t="s">
        <v>53</v>
      </c>
      <c r="C235" s="47"/>
      <c r="D235" s="7"/>
      <c r="E235" s="7"/>
      <c r="F235" s="10"/>
      <c r="G235" s="48"/>
      <c r="I235" s="9"/>
      <c r="J235" s="10"/>
      <c r="K235" s="8"/>
      <c r="M235" s="9"/>
      <c r="N235" s="10"/>
      <c r="O235" s="8"/>
      <c r="Q235" s="9"/>
      <c r="R235" s="10"/>
      <c r="S235" s="8"/>
      <c r="U235" s="9"/>
      <c r="V235" s="10"/>
      <c r="W235" s="8"/>
      <c r="Y235" s="126"/>
    </row>
    <row r="236" spans="1:25" x14ac:dyDescent="0.25">
      <c r="A236" s="5" t="s">
        <v>54</v>
      </c>
      <c r="C236" s="47"/>
      <c r="D236" s="7"/>
      <c r="E236" s="7"/>
      <c r="F236" s="10"/>
      <c r="G236" s="48"/>
      <c r="I236" s="9"/>
      <c r="J236" s="10"/>
      <c r="K236" s="8"/>
      <c r="M236" s="9"/>
      <c r="N236" s="10"/>
      <c r="O236" s="8"/>
      <c r="Q236" s="9"/>
      <c r="R236" s="10"/>
      <c r="S236" s="8"/>
      <c r="U236" s="9"/>
      <c r="V236" s="10"/>
      <c r="W236" s="8"/>
      <c r="Y236" s="126"/>
    </row>
    <row r="237" spans="1:25" x14ac:dyDescent="0.25">
      <c r="A237" s="11" t="s">
        <v>55</v>
      </c>
      <c r="C237" s="47"/>
      <c r="D237" s="7"/>
      <c r="E237" s="7"/>
      <c r="F237" s="10"/>
      <c r="G237" s="48"/>
      <c r="I237" s="9"/>
      <c r="J237" s="10"/>
      <c r="K237" s="8"/>
      <c r="M237" s="9"/>
      <c r="N237" s="10"/>
      <c r="O237" s="8"/>
      <c r="Q237" s="9"/>
      <c r="R237" s="10"/>
      <c r="S237" s="8"/>
      <c r="U237" s="9"/>
      <c r="V237" s="10"/>
      <c r="W237" s="8"/>
      <c r="Y237" s="126"/>
    </row>
    <row r="238" spans="1:25" x14ac:dyDescent="0.25">
      <c r="A238" s="11" t="s">
        <v>49</v>
      </c>
      <c r="C238" s="49"/>
      <c r="D238" s="7"/>
      <c r="E238" s="7"/>
      <c r="F238" s="7"/>
      <c r="G238" s="48"/>
      <c r="I238" s="9"/>
      <c r="J238" s="7"/>
      <c r="K238" s="8"/>
      <c r="M238" s="9"/>
      <c r="N238" s="7"/>
      <c r="O238" s="8"/>
      <c r="Q238" s="9"/>
      <c r="R238" s="7"/>
      <c r="S238" s="8"/>
      <c r="U238" s="9"/>
      <c r="V238" s="7"/>
      <c r="W238" s="8"/>
      <c r="Y238" s="126"/>
    </row>
    <row r="239" spans="1:25" x14ac:dyDescent="0.25">
      <c r="A239" s="11" t="s">
        <v>87</v>
      </c>
      <c r="C239" s="49"/>
      <c r="D239" s="7"/>
      <c r="E239" s="7"/>
      <c r="F239" s="7"/>
      <c r="G239" s="48"/>
      <c r="I239" s="9"/>
      <c r="J239" s="7"/>
      <c r="K239" s="8"/>
      <c r="M239" s="9"/>
      <c r="N239" s="7"/>
      <c r="O239" s="8"/>
      <c r="Q239" s="9"/>
      <c r="R239" s="7"/>
      <c r="S239" s="8"/>
      <c r="U239" s="9"/>
      <c r="V239" s="7"/>
      <c r="W239" s="8"/>
      <c r="Y239" s="126"/>
    </row>
    <row r="240" spans="1:25" x14ac:dyDescent="0.25">
      <c r="A240" s="11" t="s">
        <v>46</v>
      </c>
      <c r="C240" s="49"/>
      <c r="D240" s="7"/>
      <c r="E240" s="7"/>
      <c r="F240" s="7"/>
      <c r="G240" s="48"/>
      <c r="I240" s="9"/>
      <c r="J240" s="7"/>
      <c r="K240" s="8"/>
      <c r="M240" s="9"/>
      <c r="N240" s="7"/>
      <c r="O240" s="8"/>
      <c r="Q240" s="9"/>
      <c r="R240" s="7"/>
      <c r="S240" s="8"/>
      <c r="U240" s="9"/>
      <c r="V240" s="7"/>
      <c r="W240" s="8"/>
      <c r="Y240" s="126"/>
    </row>
    <row r="241" spans="1:25" x14ac:dyDescent="0.25">
      <c r="A241" s="11" t="s">
        <v>48</v>
      </c>
      <c r="C241" s="47"/>
      <c r="D241" s="7"/>
      <c r="E241" s="7"/>
      <c r="F241" s="7"/>
      <c r="G241" s="48"/>
      <c r="I241" s="9"/>
      <c r="J241" s="7"/>
      <c r="K241" s="8"/>
      <c r="M241" s="9"/>
      <c r="N241" s="7"/>
      <c r="O241" s="8"/>
      <c r="Q241" s="9"/>
      <c r="R241" s="7"/>
      <c r="S241" s="8"/>
      <c r="U241" s="9"/>
      <c r="V241" s="7"/>
      <c r="W241" s="8"/>
      <c r="Y241" s="126"/>
    </row>
    <row r="242" spans="1:25" x14ac:dyDescent="0.25">
      <c r="A242" s="11" t="s">
        <v>56</v>
      </c>
      <c r="C242" s="47"/>
      <c r="D242" s="7"/>
      <c r="E242" s="7"/>
      <c r="F242" s="7"/>
      <c r="G242" s="48"/>
      <c r="I242" s="9"/>
      <c r="J242" s="7"/>
      <c r="K242" s="8"/>
      <c r="M242" s="9"/>
      <c r="N242" s="7"/>
      <c r="O242" s="8"/>
      <c r="Q242" s="9"/>
      <c r="R242" s="7"/>
      <c r="S242" s="8"/>
      <c r="U242" s="9"/>
      <c r="V242" s="7"/>
      <c r="W242" s="8"/>
      <c r="Y242" s="126"/>
    </row>
    <row r="243" spans="1:25" ht="16.5" thickBot="1" x14ac:dyDescent="0.3">
      <c r="A243" s="34" t="s">
        <v>61</v>
      </c>
      <c r="C243" s="50">
        <f>SUM(C227:C242)</f>
        <v>0</v>
      </c>
      <c r="D243" s="50">
        <f t="shared" ref="D243" si="186">SUM(D227:D242)</f>
        <v>0</v>
      </c>
      <c r="E243" s="50">
        <f t="shared" ref="E243" si="187">SUM(E227:E242)</f>
        <v>0</v>
      </c>
      <c r="F243" s="50">
        <f t="shared" ref="F243" si="188">SUM(F227:F242)</f>
        <v>0</v>
      </c>
      <c r="G243" s="50">
        <f t="shared" ref="G243" si="189">SUM(G227:G242)</f>
        <v>0</v>
      </c>
      <c r="H243"/>
      <c r="I243" s="33">
        <f>SUM(I227:I242)</f>
        <v>0</v>
      </c>
      <c r="J243" s="33">
        <f t="shared" ref="J243" si="190">SUM(J227:J242)</f>
        <v>0</v>
      </c>
      <c r="K243" s="33">
        <f t="shared" ref="K243" si="191">SUM(K227:K242)</f>
        <v>0</v>
      </c>
      <c r="L243"/>
      <c r="M243" s="33">
        <f>SUM(M227:M242)</f>
        <v>0</v>
      </c>
      <c r="N243" s="33">
        <f t="shared" ref="N243" si="192">SUM(N227:N242)</f>
        <v>0</v>
      </c>
      <c r="O243" s="33">
        <f t="shared" ref="O243" si="193">SUM(O227:O242)</f>
        <v>0</v>
      </c>
      <c r="P243"/>
      <c r="Q243" s="33">
        <f>SUM(Q227:Q242)</f>
        <v>0</v>
      </c>
      <c r="R243" s="33">
        <f t="shared" ref="R243" si="194">SUM(R227:R242)</f>
        <v>0</v>
      </c>
      <c r="S243" s="33">
        <f t="shared" ref="S243" si="195">SUM(S227:S242)</f>
        <v>0</v>
      </c>
      <c r="T243"/>
      <c r="U243" s="33">
        <f>SUM(U227:U242)</f>
        <v>0</v>
      </c>
      <c r="V243" s="33">
        <f t="shared" ref="V243" si="196">SUM(V227:V242)</f>
        <v>0</v>
      </c>
      <c r="W243" s="33">
        <f t="shared" ref="W243" si="197">SUM(W227:W242)</f>
        <v>0</v>
      </c>
      <c r="Y243" s="126"/>
    </row>
    <row r="246" spans="1:25" ht="15.75" thickBot="1" x14ac:dyDescent="0.3"/>
    <row r="247" spans="1:25" ht="15.75" x14ac:dyDescent="0.25">
      <c r="A247" s="127" t="s">
        <v>0</v>
      </c>
      <c r="C247" s="128" t="s">
        <v>67</v>
      </c>
      <c r="D247" s="129"/>
      <c r="E247" s="129"/>
      <c r="F247" s="129"/>
      <c r="G247" s="130"/>
      <c r="I247" s="123" t="s">
        <v>68</v>
      </c>
      <c r="J247" s="124"/>
      <c r="K247" s="125"/>
      <c r="M247" s="123" t="s">
        <v>69</v>
      </c>
      <c r="N247" s="124"/>
      <c r="O247" s="125"/>
      <c r="Q247" s="123" t="s">
        <v>70</v>
      </c>
      <c r="R247" s="124"/>
      <c r="S247" s="125"/>
      <c r="U247" s="123" t="s">
        <v>57</v>
      </c>
      <c r="V247" s="124"/>
      <c r="W247" s="125"/>
      <c r="Y247" s="126" t="s">
        <v>22</v>
      </c>
    </row>
    <row r="248" spans="1:25" x14ac:dyDescent="0.25">
      <c r="A248" s="127"/>
      <c r="C248" s="43" t="s">
        <v>58</v>
      </c>
      <c r="D248" s="38" t="s">
        <v>59</v>
      </c>
      <c r="E248" s="38" t="s">
        <v>71</v>
      </c>
      <c r="F248" s="38" t="s">
        <v>60</v>
      </c>
      <c r="G248" s="44" t="s">
        <v>61</v>
      </c>
      <c r="I248" s="39" t="s">
        <v>58</v>
      </c>
      <c r="J248" s="38" t="s">
        <v>60</v>
      </c>
      <c r="K248" s="40" t="s">
        <v>61</v>
      </c>
      <c r="M248" s="39" t="s">
        <v>62</v>
      </c>
      <c r="N248" s="38" t="s">
        <v>63</v>
      </c>
      <c r="O248" s="40" t="s">
        <v>61</v>
      </c>
      <c r="Q248" s="39" t="s">
        <v>62</v>
      </c>
      <c r="R248" s="38" t="s">
        <v>63</v>
      </c>
      <c r="S248" s="40" t="s">
        <v>61</v>
      </c>
      <c r="U248" s="39" t="s">
        <v>58</v>
      </c>
      <c r="V248" s="38" t="s">
        <v>60</v>
      </c>
      <c r="W248" s="40" t="s">
        <v>61</v>
      </c>
      <c r="Y248" s="126"/>
    </row>
    <row r="249" spans="1:25" x14ac:dyDescent="0.25">
      <c r="A249" s="5" t="s">
        <v>43</v>
      </c>
      <c r="C249" s="45"/>
      <c r="D249" s="37"/>
      <c r="E249" s="37"/>
      <c r="F249" s="36"/>
      <c r="G249" s="46"/>
      <c r="I249" s="41"/>
      <c r="J249" s="36"/>
      <c r="K249" s="42"/>
      <c r="M249" s="41"/>
      <c r="N249" s="36"/>
      <c r="O249" s="42"/>
      <c r="Q249" s="41"/>
      <c r="R249" s="36"/>
      <c r="S249" s="42"/>
      <c r="U249" s="41"/>
      <c r="V249" s="36"/>
      <c r="W249" s="42"/>
      <c r="Y249" s="126"/>
    </row>
    <row r="250" spans="1:25" x14ac:dyDescent="0.25">
      <c r="A250" s="5" t="s">
        <v>44</v>
      </c>
      <c r="C250" s="47"/>
      <c r="D250" s="7"/>
      <c r="E250" s="7"/>
      <c r="F250" s="10"/>
      <c r="G250" s="48"/>
      <c r="I250" s="9"/>
      <c r="J250" s="10"/>
      <c r="K250" s="8"/>
      <c r="M250" s="9"/>
      <c r="N250" s="10"/>
      <c r="O250" s="8"/>
      <c r="Q250" s="9"/>
      <c r="R250" s="10"/>
      <c r="S250" s="8"/>
      <c r="U250" s="9"/>
      <c r="V250" s="10"/>
      <c r="W250" s="8"/>
      <c r="Y250" s="126"/>
    </row>
    <row r="251" spans="1:25" x14ac:dyDescent="0.25">
      <c r="A251" s="5" t="s">
        <v>45</v>
      </c>
      <c r="C251" s="47"/>
      <c r="D251" s="7"/>
      <c r="E251" s="7"/>
      <c r="F251" s="10"/>
      <c r="G251" s="48"/>
      <c r="I251" s="9"/>
      <c r="J251" s="10"/>
      <c r="K251" s="8"/>
      <c r="M251" s="9"/>
      <c r="N251" s="10"/>
      <c r="O251" s="8"/>
      <c r="Q251" s="9"/>
      <c r="R251" s="10"/>
      <c r="S251" s="8"/>
      <c r="U251" s="9"/>
      <c r="V251" s="10"/>
      <c r="W251" s="8"/>
      <c r="Y251" s="126"/>
    </row>
    <row r="252" spans="1:25" x14ac:dyDescent="0.25">
      <c r="A252" s="5" t="s">
        <v>47</v>
      </c>
      <c r="C252" s="47"/>
      <c r="D252" s="7"/>
      <c r="E252" s="7"/>
      <c r="F252" s="10"/>
      <c r="G252" s="48"/>
      <c r="I252" s="9"/>
      <c r="J252" s="10"/>
      <c r="K252" s="8"/>
      <c r="M252" s="9"/>
      <c r="N252" s="10"/>
      <c r="O252" s="8"/>
      <c r="Q252" s="9"/>
      <c r="R252" s="10"/>
      <c r="S252" s="8"/>
      <c r="U252" s="9"/>
      <c r="V252" s="10"/>
      <c r="W252" s="8"/>
      <c r="Y252" s="126"/>
    </row>
    <row r="253" spans="1:25" x14ac:dyDescent="0.25">
      <c r="A253" s="5" t="s">
        <v>64</v>
      </c>
      <c r="C253" s="47"/>
      <c r="D253" s="7"/>
      <c r="E253" s="7"/>
      <c r="F253" s="10"/>
      <c r="G253" s="48"/>
      <c r="I253" s="9"/>
      <c r="J253" s="10"/>
      <c r="K253" s="8"/>
      <c r="M253" s="9"/>
      <c r="N253" s="10"/>
      <c r="O253" s="8"/>
      <c r="Q253" s="9"/>
      <c r="R253" s="10"/>
      <c r="S253" s="8"/>
      <c r="U253" s="9"/>
      <c r="V253" s="10"/>
      <c r="W253" s="8"/>
      <c r="Y253" s="126"/>
    </row>
    <row r="254" spans="1:25" x14ac:dyDescent="0.25">
      <c r="A254" s="5" t="s">
        <v>50</v>
      </c>
      <c r="C254" s="47"/>
      <c r="D254" s="7"/>
      <c r="E254" s="7"/>
      <c r="F254" s="10"/>
      <c r="G254" s="48"/>
      <c r="I254" s="9"/>
      <c r="J254" s="10"/>
      <c r="K254" s="8"/>
      <c r="M254" s="9"/>
      <c r="N254" s="10"/>
      <c r="O254" s="8"/>
      <c r="Q254" s="9"/>
      <c r="R254" s="10"/>
      <c r="S254" s="8"/>
      <c r="U254" s="9"/>
      <c r="V254" s="10"/>
      <c r="W254" s="8"/>
      <c r="Y254" s="126"/>
    </row>
    <row r="255" spans="1:25" x14ac:dyDescent="0.25">
      <c r="A255" s="5" t="s">
        <v>51</v>
      </c>
      <c r="C255" s="47"/>
      <c r="D255" s="7"/>
      <c r="E255" s="7"/>
      <c r="F255" s="10"/>
      <c r="G255" s="48"/>
      <c r="I255" s="9"/>
      <c r="J255" s="10"/>
      <c r="K255" s="8"/>
      <c r="M255" s="9"/>
      <c r="N255" s="10"/>
      <c r="O255" s="8"/>
      <c r="Q255" s="9"/>
      <c r="R255" s="10"/>
      <c r="S255" s="8"/>
      <c r="U255" s="9"/>
      <c r="V255" s="10"/>
      <c r="W255" s="8"/>
      <c r="Y255" s="126"/>
    </row>
    <row r="256" spans="1:25" x14ac:dyDescent="0.25">
      <c r="A256" s="5" t="s">
        <v>52</v>
      </c>
      <c r="C256" s="47"/>
      <c r="D256" s="7"/>
      <c r="E256" s="7"/>
      <c r="F256" s="10"/>
      <c r="G256" s="48"/>
      <c r="I256" s="9"/>
      <c r="J256" s="10"/>
      <c r="K256" s="8"/>
      <c r="M256" s="9"/>
      <c r="N256" s="10"/>
      <c r="O256" s="8"/>
      <c r="Q256" s="9"/>
      <c r="R256" s="10"/>
      <c r="S256" s="8"/>
      <c r="U256" s="9"/>
      <c r="V256" s="10"/>
      <c r="W256" s="8"/>
      <c r="Y256" s="126"/>
    </row>
    <row r="257" spans="1:25" x14ac:dyDescent="0.25">
      <c r="A257" s="5" t="s">
        <v>53</v>
      </c>
      <c r="C257" s="47"/>
      <c r="D257" s="7"/>
      <c r="E257" s="7"/>
      <c r="F257" s="10"/>
      <c r="G257" s="48"/>
      <c r="I257" s="9"/>
      <c r="J257" s="10"/>
      <c r="K257" s="8"/>
      <c r="M257" s="9"/>
      <c r="N257" s="10"/>
      <c r="O257" s="8"/>
      <c r="Q257" s="9"/>
      <c r="R257" s="10"/>
      <c r="S257" s="8"/>
      <c r="U257" s="9"/>
      <c r="V257" s="10"/>
      <c r="W257" s="8"/>
      <c r="Y257" s="126"/>
    </row>
    <row r="258" spans="1:25" x14ac:dyDescent="0.25">
      <c r="A258" s="5" t="s">
        <v>54</v>
      </c>
      <c r="C258" s="47"/>
      <c r="D258" s="7"/>
      <c r="E258" s="7"/>
      <c r="F258" s="10"/>
      <c r="G258" s="48"/>
      <c r="I258" s="9"/>
      <c r="J258" s="10"/>
      <c r="K258" s="8"/>
      <c r="M258" s="9"/>
      <c r="N258" s="10"/>
      <c r="O258" s="8"/>
      <c r="Q258" s="9"/>
      <c r="R258" s="10"/>
      <c r="S258" s="8"/>
      <c r="U258" s="9"/>
      <c r="V258" s="10"/>
      <c r="W258" s="8"/>
      <c r="Y258" s="126"/>
    </row>
    <row r="259" spans="1:25" x14ac:dyDescent="0.25">
      <c r="A259" s="11" t="s">
        <v>55</v>
      </c>
      <c r="C259" s="47"/>
      <c r="D259" s="7"/>
      <c r="E259" s="7"/>
      <c r="F259" s="10"/>
      <c r="G259" s="48"/>
      <c r="I259" s="9"/>
      <c r="J259" s="10"/>
      <c r="K259" s="8"/>
      <c r="M259" s="9"/>
      <c r="N259" s="10"/>
      <c r="O259" s="8"/>
      <c r="Q259" s="9"/>
      <c r="R259" s="10"/>
      <c r="S259" s="8"/>
      <c r="U259" s="9"/>
      <c r="V259" s="10"/>
      <c r="W259" s="8"/>
      <c r="Y259" s="126"/>
    </row>
    <row r="260" spans="1:25" x14ac:dyDescent="0.25">
      <c r="A260" s="11" t="s">
        <v>49</v>
      </c>
      <c r="C260" s="49"/>
      <c r="D260" s="7"/>
      <c r="E260" s="7"/>
      <c r="F260" s="7"/>
      <c r="G260" s="48"/>
      <c r="I260" s="9"/>
      <c r="J260" s="7"/>
      <c r="K260" s="8"/>
      <c r="M260" s="9"/>
      <c r="N260" s="7"/>
      <c r="O260" s="8"/>
      <c r="Q260" s="9"/>
      <c r="R260" s="7"/>
      <c r="S260" s="8"/>
      <c r="U260" s="9"/>
      <c r="V260" s="7"/>
      <c r="W260" s="8"/>
      <c r="Y260" s="126"/>
    </row>
    <row r="261" spans="1:25" x14ac:dyDescent="0.25">
      <c r="A261" s="11" t="s">
        <v>87</v>
      </c>
      <c r="C261" s="49"/>
      <c r="D261" s="7"/>
      <c r="E261" s="7"/>
      <c r="F261" s="7"/>
      <c r="G261" s="48"/>
      <c r="I261" s="9"/>
      <c r="J261" s="7"/>
      <c r="K261" s="8"/>
      <c r="M261" s="9"/>
      <c r="N261" s="7"/>
      <c r="O261" s="8"/>
      <c r="Q261" s="9"/>
      <c r="R261" s="7"/>
      <c r="S261" s="8"/>
      <c r="U261" s="9"/>
      <c r="V261" s="7"/>
      <c r="W261" s="8"/>
      <c r="Y261" s="126"/>
    </row>
    <row r="262" spans="1:25" x14ac:dyDescent="0.25">
      <c r="A262" s="11" t="s">
        <v>46</v>
      </c>
      <c r="C262" s="49"/>
      <c r="D262" s="7"/>
      <c r="E262" s="7"/>
      <c r="F262" s="7"/>
      <c r="G262" s="48"/>
      <c r="I262" s="9"/>
      <c r="J262" s="7"/>
      <c r="K262" s="8"/>
      <c r="M262" s="9"/>
      <c r="N262" s="7"/>
      <c r="O262" s="8"/>
      <c r="Q262" s="9"/>
      <c r="R262" s="7"/>
      <c r="S262" s="8"/>
      <c r="U262" s="9"/>
      <c r="V262" s="7"/>
      <c r="W262" s="8"/>
      <c r="Y262" s="126"/>
    </row>
    <row r="263" spans="1:25" x14ac:dyDescent="0.25">
      <c r="A263" s="11" t="s">
        <v>48</v>
      </c>
      <c r="C263" s="47"/>
      <c r="D263" s="7"/>
      <c r="E263" s="7"/>
      <c r="F263" s="7"/>
      <c r="G263" s="48"/>
      <c r="I263" s="9"/>
      <c r="J263" s="7"/>
      <c r="K263" s="8"/>
      <c r="M263" s="9"/>
      <c r="N263" s="7"/>
      <c r="O263" s="8"/>
      <c r="Q263" s="9"/>
      <c r="R263" s="7"/>
      <c r="S263" s="8"/>
      <c r="U263" s="9"/>
      <c r="V263" s="7"/>
      <c r="W263" s="8"/>
      <c r="Y263" s="126"/>
    </row>
    <row r="264" spans="1:25" x14ac:dyDescent="0.25">
      <c r="A264" s="11" t="s">
        <v>56</v>
      </c>
      <c r="C264" s="47"/>
      <c r="D264" s="7"/>
      <c r="E264" s="7"/>
      <c r="F264" s="7"/>
      <c r="G264" s="48"/>
      <c r="I264" s="9"/>
      <c r="J264" s="7"/>
      <c r="K264" s="8"/>
      <c r="M264" s="9"/>
      <c r="N264" s="7"/>
      <c r="O264" s="8"/>
      <c r="Q264" s="9"/>
      <c r="R264" s="7"/>
      <c r="S264" s="8"/>
      <c r="U264" s="9"/>
      <c r="V264" s="7"/>
      <c r="W264" s="8"/>
      <c r="Y264" s="126"/>
    </row>
    <row r="265" spans="1:25" ht="16.5" thickBot="1" x14ac:dyDescent="0.3">
      <c r="A265" s="34" t="s">
        <v>61</v>
      </c>
      <c r="C265" s="50">
        <f>SUM(C249:C264)</f>
        <v>0</v>
      </c>
      <c r="D265" s="50">
        <f t="shared" ref="D265" si="198">SUM(D249:D264)</f>
        <v>0</v>
      </c>
      <c r="E265" s="50">
        <f t="shared" ref="E265" si="199">SUM(E249:E264)</f>
        <v>0</v>
      </c>
      <c r="F265" s="50">
        <f t="shared" ref="F265" si="200">SUM(F249:F264)</f>
        <v>0</v>
      </c>
      <c r="G265" s="50">
        <f t="shared" ref="G265" si="201">SUM(G249:G264)</f>
        <v>0</v>
      </c>
      <c r="H265"/>
      <c r="I265" s="33">
        <f>SUM(I249:I264)</f>
        <v>0</v>
      </c>
      <c r="J265" s="33">
        <f t="shared" ref="J265" si="202">SUM(J249:J264)</f>
        <v>0</v>
      </c>
      <c r="K265" s="33">
        <f t="shared" ref="K265" si="203">SUM(K249:K264)</f>
        <v>0</v>
      </c>
      <c r="L265"/>
      <c r="M265" s="33">
        <f>SUM(M249:M264)</f>
        <v>0</v>
      </c>
      <c r="N265" s="33">
        <f t="shared" ref="N265" si="204">SUM(N249:N264)</f>
        <v>0</v>
      </c>
      <c r="O265" s="33">
        <f t="shared" ref="O265" si="205">SUM(O249:O264)</f>
        <v>0</v>
      </c>
      <c r="P265"/>
      <c r="Q265" s="33">
        <f>SUM(Q249:Q264)</f>
        <v>0</v>
      </c>
      <c r="R265" s="33">
        <f t="shared" ref="R265" si="206">SUM(R249:R264)</f>
        <v>0</v>
      </c>
      <c r="S265" s="33">
        <f t="shared" ref="S265" si="207">SUM(S249:S264)</f>
        <v>0</v>
      </c>
      <c r="T265"/>
      <c r="U265" s="33">
        <f>SUM(U249:U264)</f>
        <v>0</v>
      </c>
      <c r="V265" s="33">
        <f t="shared" ref="V265" si="208">SUM(V249:V264)</f>
        <v>0</v>
      </c>
      <c r="W265" s="33">
        <f t="shared" ref="W265" si="209">SUM(W249:W264)</f>
        <v>0</v>
      </c>
      <c r="Y265" s="126"/>
    </row>
    <row r="268" spans="1:25" ht="15.75" thickBot="1" x14ac:dyDescent="0.3"/>
    <row r="269" spans="1:25" ht="15.75" x14ac:dyDescent="0.25">
      <c r="A269" s="127" t="s">
        <v>0</v>
      </c>
      <c r="C269" s="128" t="s">
        <v>67</v>
      </c>
      <c r="D269" s="129"/>
      <c r="E269" s="129"/>
      <c r="F269" s="129"/>
      <c r="G269" s="130"/>
      <c r="I269" s="123" t="s">
        <v>68</v>
      </c>
      <c r="J269" s="124"/>
      <c r="K269" s="125"/>
      <c r="M269" s="123" t="s">
        <v>69</v>
      </c>
      <c r="N269" s="124"/>
      <c r="O269" s="125"/>
      <c r="Q269" s="123" t="s">
        <v>70</v>
      </c>
      <c r="R269" s="124"/>
      <c r="S269" s="125"/>
      <c r="U269" s="123" t="s">
        <v>57</v>
      </c>
      <c r="V269" s="124"/>
      <c r="W269" s="125"/>
      <c r="Y269" s="126" t="s">
        <v>23</v>
      </c>
    </row>
    <row r="270" spans="1:25" x14ac:dyDescent="0.25">
      <c r="A270" s="127"/>
      <c r="C270" s="43" t="s">
        <v>58</v>
      </c>
      <c r="D270" s="38" t="s">
        <v>59</v>
      </c>
      <c r="E270" s="38" t="s">
        <v>71</v>
      </c>
      <c r="F270" s="38" t="s">
        <v>60</v>
      </c>
      <c r="G270" s="44" t="s">
        <v>61</v>
      </c>
      <c r="I270" s="39" t="s">
        <v>58</v>
      </c>
      <c r="J270" s="38" t="s">
        <v>60</v>
      </c>
      <c r="K270" s="40" t="s">
        <v>61</v>
      </c>
      <c r="M270" s="39" t="s">
        <v>62</v>
      </c>
      <c r="N270" s="38" t="s">
        <v>63</v>
      </c>
      <c r="O270" s="40" t="s">
        <v>61</v>
      </c>
      <c r="Q270" s="39" t="s">
        <v>62</v>
      </c>
      <c r="R270" s="38" t="s">
        <v>63</v>
      </c>
      <c r="S270" s="40" t="s">
        <v>61</v>
      </c>
      <c r="U270" s="39" t="s">
        <v>58</v>
      </c>
      <c r="V270" s="38" t="s">
        <v>60</v>
      </c>
      <c r="W270" s="40" t="s">
        <v>61</v>
      </c>
      <c r="Y270" s="126"/>
    </row>
    <row r="271" spans="1:25" x14ac:dyDescent="0.25">
      <c r="A271" s="5" t="s">
        <v>43</v>
      </c>
      <c r="C271" s="45"/>
      <c r="D271" s="37"/>
      <c r="E271" s="37"/>
      <c r="F271" s="36"/>
      <c r="G271" s="46"/>
      <c r="I271" s="41"/>
      <c r="J271" s="36"/>
      <c r="K271" s="42"/>
      <c r="M271" s="41"/>
      <c r="N271" s="36"/>
      <c r="O271" s="42"/>
      <c r="Q271" s="41"/>
      <c r="R271" s="36"/>
      <c r="S271" s="42"/>
      <c r="U271" s="41"/>
      <c r="V271" s="36"/>
      <c r="W271" s="42"/>
      <c r="Y271" s="126"/>
    </row>
    <row r="272" spans="1:25" x14ac:dyDescent="0.25">
      <c r="A272" s="5" t="s">
        <v>44</v>
      </c>
      <c r="C272" s="47"/>
      <c r="D272" s="7"/>
      <c r="E272" s="7"/>
      <c r="F272" s="10"/>
      <c r="G272" s="48"/>
      <c r="I272" s="9"/>
      <c r="J272" s="10"/>
      <c r="K272" s="8"/>
      <c r="M272" s="9"/>
      <c r="N272" s="10"/>
      <c r="O272" s="8"/>
      <c r="Q272" s="9"/>
      <c r="R272" s="10"/>
      <c r="S272" s="8"/>
      <c r="U272" s="9"/>
      <c r="V272" s="10"/>
      <c r="W272" s="8"/>
      <c r="Y272" s="126"/>
    </row>
    <row r="273" spans="1:25" x14ac:dyDescent="0.25">
      <c r="A273" s="5" t="s">
        <v>45</v>
      </c>
      <c r="C273" s="47"/>
      <c r="D273" s="7"/>
      <c r="E273" s="7"/>
      <c r="F273" s="10"/>
      <c r="G273" s="48"/>
      <c r="I273" s="9"/>
      <c r="J273" s="10"/>
      <c r="K273" s="8"/>
      <c r="M273" s="9"/>
      <c r="N273" s="10"/>
      <c r="O273" s="8"/>
      <c r="Q273" s="9"/>
      <c r="R273" s="10"/>
      <c r="S273" s="8"/>
      <c r="U273" s="9"/>
      <c r="V273" s="10"/>
      <c r="W273" s="8"/>
      <c r="Y273" s="126"/>
    </row>
    <row r="274" spans="1:25" x14ac:dyDescent="0.25">
      <c r="A274" s="5" t="s">
        <v>47</v>
      </c>
      <c r="C274" s="47"/>
      <c r="D274" s="7"/>
      <c r="E274" s="7"/>
      <c r="F274" s="10"/>
      <c r="G274" s="48"/>
      <c r="I274" s="9"/>
      <c r="J274" s="10"/>
      <c r="K274" s="8"/>
      <c r="M274" s="9"/>
      <c r="N274" s="10"/>
      <c r="O274" s="8"/>
      <c r="Q274" s="9"/>
      <c r="R274" s="10"/>
      <c r="S274" s="8"/>
      <c r="U274" s="9"/>
      <c r="V274" s="10"/>
      <c r="W274" s="8"/>
      <c r="Y274" s="126"/>
    </row>
    <row r="275" spans="1:25" x14ac:dyDescent="0.25">
      <c r="A275" s="5" t="s">
        <v>64</v>
      </c>
      <c r="C275" s="47"/>
      <c r="D275" s="7"/>
      <c r="E275" s="7"/>
      <c r="F275" s="10"/>
      <c r="G275" s="48"/>
      <c r="I275" s="9"/>
      <c r="J275" s="10"/>
      <c r="K275" s="8"/>
      <c r="M275" s="9"/>
      <c r="N275" s="10"/>
      <c r="O275" s="8"/>
      <c r="Q275" s="9"/>
      <c r="R275" s="10"/>
      <c r="S275" s="8"/>
      <c r="U275" s="9"/>
      <c r="V275" s="10"/>
      <c r="W275" s="8"/>
      <c r="Y275" s="126"/>
    </row>
    <row r="276" spans="1:25" x14ac:dyDescent="0.25">
      <c r="A276" s="5" t="s">
        <v>50</v>
      </c>
      <c r="C276" s="47"/>
      <c r="D276" s="7"/>
      <c r="E276" s="7"/>
      <c r="F276" s="10"/>
      <c r="G276" s="48"/>
      <c r="I276" s="9"/>
      <c r="J276" s="10"/>
      <c r="K276" s="8"/>
      <c r="M276" s="9"/>
      <c r="N276" s="10"/>
      <c r="O276" s="8"/>
      <c r="Q276" s="9"/>
      <c r="R276" s="10"/>
      <c r="S276" s="8"/>
      <c r="U276" s="9"/>
      <c r="V276" s="10"/>
      <c r="W276" s="8"/>
      <c r="Y276" s="126"/>
    </row>
    <row r="277" spans="1:25" x14ac:dyDescent="0.25">
      <c r="A277" s="5" t="s">
        <v>51</v>
      </c>
      <c r="C277" s="47"/>
      <c r="D277" s="7"/>
      <c r="E277" s="7"/>
      <c r="F277" s="10"/>
      <c r="G277" s="48"/>
      <c r="I277" s="9"/>
      <c r="J277" s="10"/>
      <c r="K277" s="8"/>
      <c r="M277" s="9"/>
      <c r="N277" s="10"/>
      <c r="O277" s="8"/>
      <c r="Q277" s="9"/>
      <c r="R277" s="10"/>
      <c r="S277" s="8"/>
      <c r="U277" s="9"/>
      <c r="V277" s="10"/>
      <c r="W277" s="8"/>
      <c r="Y277" s="126"/>
    </row>
    <row r="278" spans="1:25" x14ac:dyDescent="0.25">
      <c r="A278" s="5" t="s">
        <v>52</v>
      </c>
      <c r="C278" s="47"/>
      <c r="D278" s="7"/>
      <c r="E278" s="7"/>
      <c r="F278" s="10"/>
      <c r="G278" s="48"/>
      <c r="I278" s="9"/>
      <c r="J278" s="10"/>
      <c r="K278" s="8"/>
      <c r="M278" s="9"/>
      <c r="N278" s="10"/>
      <c r="O278" s="8"/>
      <c r="Q278" s="9"/>
      <c r="R278" s="10"/>
      <c r="S278" s="8"/>
      <c r="U278" s="9"/>
      <c r="V278" s="10"/>
      <c r="W278" s="8"/>
      <c r="Y278" s="126"/>
    </row>
    <row r="279" spans="1:25" x14ac:dyDescent="0.25">
      <c r="A279" s="5" t="s">
        <v>53</v>
      </c>
      <c r="C279" s="47"/>
      <c r="D279" s="7"/>
      <c r="E279" s="7"/>
      <c r="F279" s="10"/>
      <c r="G279" s="48"/>
      <c r="I279" s="9"/>
      <c r="J279" s="10"/>
      <c r="K279" s="8"/>
      <c r="M279" s="9"/>
      <c r="N279" s="10"/>
      <c r="O279" s="8"/>
      <c r="Q279" s="9"/>
      <c r="R279" s="10"/>
      <c r="S279" s="8"/>
      <c r="U279" s="9"/>
      <c r="V279" s="10"/>
      <c r="W279" s="8"/>
      <c r="Y279" s="126"/>
    </row>
    <row r="280" spans="1:25" x14ac:dyDescent="0.25">
      <c r="A280" s="5" t="s">
        <v>54</v>
      </c>
      <c r="C280" s="47"/>
      <c r="D280" s="7"/>
      <c r="E280" s="7"/>
      <c r="F280" s="10"/>
      <c r="G280" s="48"/>
      <c r="I280" s="9"/>
      <c r="J280" s="10"/>
      <c r="K280" s="8"/>
      <c r="M280" s="9"/>
      <c r="N280" s="10"/>
      <c r="O280" s="8"/>
      <c r="Q280" s="9"/>
      <c r="R280" s="10"/>
      <c r="S280" s="8"/>
      <c r="U280" s="9"/>
      <c r="V280" s="10"/>
      <c r="W280" s="8"/>
      <c r="Y280" s="126"/>
    </row>
    <row r="281" spans="1:25" x14ac:dyDescent="0.25">
      <c r="A281" s="11" t="s">
        <v>55</v>
      </c>
      <c r="C281" s="47"/>
      <c r="D281" s="7"/>
      <c r="E281" s="7"/>
      <c r="F281" s="10"/>
      <c r="G281" s="48"/>
      <c r="I281" s="9"/>
      <c r="J281" s="10"/>
      <c r="K281" s="8"/>
      <c r="M281" s="9"/>
      <c r="N281" s="10"/>
      <c r="O281" s="8"/>
      <c r="Q281" s="9"/>
      <c r="R281" s="10"/>
      <c r="S281" s="8"/>
      <c r="U281" s="9"/>
      <c r="V281" s="10"/>
      <c r="W281" s="8"/>
      <c r="Y281" s="126"/>
    </row>
    <row r="282" spans="1:25" x14ac:dyDescent="0.25">
      <c r="A282" s="11" t="s">
        <v>49</v>
      </c>
      <c r="C282" s="49"/>
      <c r="D282" s="7"/>
      <c r="E282" s="7"/>
      <c r="F282" s="7"/>
      <c r="G282" s="48"/>
      <c r="I282" s="9"/>
      <c r="J282" s="7"/>
      <c r="K282" s="8"/>
      <c r="M282" s="9"/>
      <c r="N282" s="7"/>
      <c r="O282" s="8"/>
      <c r="Q282" s="9"/>
      <c r="R282" s="7"/>
      <c r="S282" s="8"/>
      <c r="U282" s="9"/>
      <c r="V282" s="7"/>
      <c r="W282" s="8"/>
      <c r="Y282" s="126"/>
    </row>
    <row r="283" spans="1:25" x14ac:dyDescent="0.25">
      <c r="A283" s="11" t="s">
        <v>87</v>
      </c>
      <c r="C283" s="49"/>
      <c r="D283" s="7"/>
      <c r="E283" s="7"/>
      <c r="F283" s="7"/>
      <c r="G283" s="48"/>
      <c r="I283" s="9"/>
      <c r="J283" s="7"/>
      <c r="K283" s="8"/>
      <c r="M283" s="9"/>
      <c r="N283" s="7"/>
      <c r="O283" s="8"/>
      <c r="Q283" s="9"/>
      <c r="R283" s="7"/>
      <c r="S283" s="8"/>
      <c r="U283" s="9"/>
      <c r="V283" s="7"/>
      <c r="W283" s="8"/>
      <c r="Y283" s="126"/>
    </row>
    <row r="284" spans="1:25" x14ac:dyDescent="0.25">
      <c r="A284" s="11" t="s">
        <v>46</v>
      </c>
      <c r="C284" s="49"/>
      <c r="D284" s="7"/>
      <c r="E284" s="7"/>
      <c r="F284" s="7"/>
      <c r="G284" s="48"/>
      <c r="I284" s="9"/>
      <c r="J284" s="7"/>
      <c r="K284" s="8"/>
      <c r="M284" s="9"/>
      <c r="N284" s="7"/>
      <c r="O284" s="8"/>
      <c r="Q284" s="9"/>
      <c r="R284" s="7"/>
      <c r="S284" s="8"/>
      <c r="U284" s="9"/>
      <c r="V284" s="7"/>
      <c r="W284" s="8"/>
      <c r="Y284" s="126"/>
    </row>
    <row r="285" spans="1:25" x14ac:dyDescent="0.25">
      <c r="A285" s="11" t="s">
        <v>48</v>
      </c>
      <c r="C285" s="47"/>
      <c r="D285" s="7"/>
      <c r="E285" s="7"/>
      <c r="F285" s="7"/>
      <c r="G285" s="48"/>
      <c r="I285" s="9"/>
      <c r="J285" s="7"/>
      <c r="K285" s="8"/>
      <c r="M285" s="9"/>
      <c r="N285" s="7"/>
      <c r="O285" s="8"/>
      <c r="Q285" s="9"/>
      <c r="R285" s="7"/>
      <c r="S285" s="8"/>
      <c r="U285" s="9"/>
      <c r="V285" s="7"/>
      <c r="W285" s="8"/>
      <c r="Y285" s="126"/>
    </row>
    <row r="286" spans="1:25" x14ac:dyDescent="0.25">
      <c r="A286" s="11" t="s">
        <v>56</v>
      </c>
      <c r="C286" s="47"/>
      <c r="D286" s="7"/>
      <c r="E286" s="7"/>
      <c r="F286" s="7"/>
      <c r="G286" s="48"/>
      <c r="I286" s="9"/>
      <c r="J286" s="7"/>
      <c r="K286" s="8"/>
      <c r="M286" s="9"/>
      <c r="N286" s="7"/>
      <c r="O286" s="8"/>
      <c r="Q286" s="9"/>
      <c r="R286" s="7"/>
      <c r="S286" s="8"/>
      <c r="U286" s="9"/>
      <c r="V286" s="7"/>
      <c r="W286" s="8"/>
      <c r="Y286" s="126"/>
    </row>
    <row r="287" spans="1:25" ht="16.5" thickBot="1" x14ac:dyDescent="0.3">
      <c r="A287" s="34" t="s">
        <v>61</v>
      </c>
      <c r="C287" s="50">
        <f>SUM(C271:C286)</f>
        <v>0</v>
      </c>
      <c r="D287" s="50">
        <f t="shared" ref="D287" si="210">SUM(D271:D286)</f>
        <v>0</v>
      </c>
      <c r="E287" s="50">
        <f t="shared" ref="E287" si="211">SUM(E271:E286)</f>
        <v>0</v>
      </c>
      <c r="F287" s="50">
        <f t="shared" ref="F287" si="212">SUM(F271:F286)</f>
        <v>0</v>
      </c>
      <c r="G287" s="50">
        <f t="shared" ref="G287" si="213">SUM(G271:G286)</f>
        <v>0</v>
      </c>
      <c r="H287"/>
      <c r="I287" s="33">
        <f>SUM(I271:I286)</f>
        <v>0</v>
      </c>
      <c r="J287" s="33">
        <f t="shared" ref="J287" si="214">SUM(J271:J286)</f>
        <v>0</v>
      </c>
      <c r="K287" s="33">
        <f t="shared" ref="K287" si="215">SUM(K271:K286)</f>
        <v>0</v>
      </c>
      <c r="L287"/>
      <c r="M287" s="33">
        <f>SUM(M271:M286)</f>
        <v>0</v>
      </c>
      <c r="N287" s="33">
        <f t="shared" ref="N287" si="216">SUM(N271:N286)</f>
        <v>0</v>
      </c>
      <c r="O287" s="33">
        <f t="shared" ref="O287" si="217">SUM(O271:O286)</f>
        <v>0</v>
      </c>
      <c r="P287"/>
      <c r="Q287" s="33">
        <f>SUM(Q271:Q286)</f>
        <v>0</v>
      </c>
      <c r="R287" s="33">
        <f t="shared" ref="R287" si="218">SUM(R271:R286)</f>
        <v>0</v>
      </c>
      <c r="S287" s="33">
        <f t="shared" ref="S287" si="219">SUM(S271:S286)</f>
        <v>0</v>
      </c>
      <c r="T287"/>
      <c r="U287" s="33">
        <f>SUM(U271:U286)</f>
        <v>0</v>
      </c>
      <c r="V287" s="33">
        <f t="shared" ref="V287" si="220">SUM(V271:V286)</f>
        <v>0</v>
      </c>
      <c r="W287" s="33">
        <f t="shared" ref="W287" si="221">SUM(W271:W286)</f>
        <v>0</v>
      </c>
      <c r="Y287" s="126"/>
    </row>
  </sheetData>
  <mergeCells count="92">
    <mergeCell ref="A5:A6"/>
    <mergeCell ref="U5:W5"/>
    <mergeCell ref="I5:K5"/>
    <mergeCell ref="C5:G5"/>
    <mergeCell ref="M5:O5"/>
    <mergeCell ref="Q5:S5"/>
    <mergeCell ref="Y27:Y45"/>
    <mergeCell ref="Y49:Y67"/>
    <mergeCell ref="I27:K27"/>
    <mergeCell ref="M27:O27"/>
    <mergeCell ref="Q27:S27"/>
    <mergeCell ref="U27:W27"/>
    <mergeCell ref="U49:W49"/>
    <mergeCell ref="Y71:Y89"/>
    <mergeCell ref="A93:A94"/>
    <mergeCell ref="C93:G93"/>
    <mergeCell ref="I93:K93"/>
    <mergeCell ref="M93:O93"/>
    <mergeCell ref="Q93:S93"/>
    <mergeCell ref="U93:W93"/>
    <mergeCell ref="A71:A72"/>
    <mergeCell ref="U71:W71"/>
    <mergeCell ref="Y93:Y111"/>
    <mergeCell ref="U203:W203"/>
    <mergeCell ref="Y203:Y221"/>
    <mergeCell ref="Y137:Y155"/>
    <mergeCell ref="A159:A160"/>
    <mergeCell ref="C159:G159"/>
    <mergeCell ref="I159:K159"/>
    <mergeCell ref="M159:O159"/>
    <mergeCell ref="Q159:S159"/>
    <mergeCell ref="U159:W159"/>
    <mergeCell ref="A137:A138"/>
    <mergeCell ref="C137:G137"/>
    <mergeCell ref="I137:K137"/>
    <mergeCell ref="M137:O137"/>
    <mergeCell ref="Q137:S137"/>
    <mergeCell ref="U137:W137"/>
    <mergeCell ref="A203:A204"/>
    <mergeCell ref="C203:G203"/>
    <mergeCell ref="I203:K203"/>
    <mergeCell ref="M203:O203"/>
    <mergeCell ref="Q203:S203"/>
    <mergeCell ref="M49:O49"/>
    <mergeCell ref="Q49:S49"/>
    <mergeCell ref="C71:G71"/>
    <mergeCell ref="I71:K71"/>
    <mergeCell ref="M71:O71"/>
    <mergeCell ref="Q71:S71"/>
    <mergeCell ref="A27:A28"/>
    <mergeCell ref="C27:G27"/>
    <mergeCell ref="A49:A50"/>
    <mergeCell ref="C49:G49"/>
    <mergeCell ref="I49:K49"/>
    <mergeCell ref="U115:W115"/>
    <mergeCell ref="Y115:Y133"/>
    <mergeCell ref="Y159:Y177"/>
    <mergeCell ref="A181:A182"/>
    <mergeCell ref="C181:G181"/>
    <mergeCell ref="I181:K181"/>
    <mergeCell ref="M181:O181"/>
    <mergeCell ref="Q181:S181"/>
    <mergeCell ref="U181:W181"/>
    <mergeCell ref="Y181:Y199"/>
    <mergeCell ref="A115:A116"/>
    <mergeCell ref="C115:G115"/>
    <mergeCell ref="I115:K115"/>
    <mergeCell ref="M115:O115"/>
    <mergeCell ref="Q115:S115"/>
    <mergeCell ref="U247:W247"/>
    <mergeCell ref="Y247:Y265"/>
    <mergeCell ref="A225:A226"/>
    <mergeCell ref="C225:G225"/>
    <mergeCell ref="I225:K225"/>
    <mergeCell ref="M225:O225"/>
    <mergeCell ref="Q225:S225"/>
    <mergeCell ref="U269:W269"/>
    <mergeCell ref="Y269:Y287"/>
    <mergeCell ref="Y9:Z9"/>
    <mergeCell ref="Y10:Z14"/>
    <mergeCell ref="A269:A270"/>
    <mergeCell ref="C269:G269"/>
    <mergeCell ref="I269:K269"/>
    <mergeCell ref="M269:O269"/>
    <mergeCell ref="Q269:S269"/>
    <mergeCell ref="U225:W225"/>
    <mergeCell ref="Y225:Y243"/>
    <mergeCell ref="A247:A248"/>
    <mergeCell ref="C247:G247"/>
    <mergeCell ref="I247:K247"/>
    <mergeCell ref="M247:O247"/>
    <mergeCell ref="Q247:S24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MAPA ESQUEMÁTICO - CONCESSÕES</vt:lpstr>
      <vt:lpstr>MOVIMENTOS</vt:lpstr>
      <vt:lpstr>ACUMULADO-MOV-TODAS</vt:lpstr>
      <vt:lpstr>MOVIMENTOS ASP</vt:lpstr>
      <vt:lpstr>MOVIMENTOS VOA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Lopes Da Silva</dc:creator>
  <cp:lastModifiedBy>Cindy Yuri Ueki Peres</cp:lastModifiedBy>
  <cp:lastPrinted>2024-10-22T15:30:47Z</cp:lastPrinted>
  <dcterms:created xsi:type="dcterms:W3CDTF">2015-06-05T18:19:34Z</dcterms:created>
  <dcterms:modified xsi:type="dcterms:W3CDTF">2025-06-27T12:03:07Z</dcterms:modified>
</cp:coreProperties>
</file>